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vttgroup-my.sharepoint.com/personal/lassi_simila_vtt_fi/Documents/NEGEM/Zenodo upload files/"/>
    </mc:Choice>
  </mc:AlternateContent>
  <xr:revisionPtr revIDLastSave="3" documentId="8_{1398DE26-0D89-4EB4-9560-F58AC6542522}" xr6:coauthVersionLast="47" xr6:coauthVersionMax="47" xr10:uidLastSave="{F6D223F5-2130-4BCD-97EE-708F7AA19C92}"/>
  <bookViews>
    <workbookView xWindow="-28560" yWindow="2250" windowWidth="26475" windowHeight="12735" xr2:uid="{732A7C3C-C14B-49AC-9FCE-858233573EE6}"/>
  </bookViews>
  <sheets>
    <sheet name="Cover Sheet" sheetId="1" r:id="rId1"/>
    <sheet name="Direct air capture" sheetId="9" r:id="rId2"/>
    <sheet name="BECCS" sheetId="13" r:id="rId3"/>
    <sheet name="Afforestation" sheetId="10" r:id="rId4"/>
    <sheet name="Enhanced weathering" sheetId="11" r:id="rId5"/>
  </sheets>
  <definedNames>
    <definedName name="btblfn0015">'Enhanced weathering'!$I$19</definedName>
    <definedName name="btblfn0025">'Enhanced weathering'!$E$31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79" i="9" l="1"/>
  <c r="J79" i="9"/>
  <c r="H81" i="9"/>
  <c r="G81" i="9"/>
  <c r="G79" i="9"/>
  <c r="G80" i="9"/>
  <c r="G78" i="9"/>
</calcChain>
</file>

<file path=xl/sharedStrings.xml><?xml version="1.0" encoding="utf-8"?>
<sst xmlns="http://schemas.openxmlformats.org/spreadsheetml/2006/main" count="614" uniqueCount="450">
  <si>
    <t>Centre for Environmental Policy, Imperial College London</t>
  </si>
  <si>
    <t>Deliverable title</t>
  </si>
  <si>
    <t>NETP database</t>
  </si>
  <si>
    <t>Actual submission date</t>
  </si>
  <si>
    <t>Deliverable number</t>
  </si>
  <si>
    <t>Prepared by</t>
  </si>
  <si>
    <t>Project name</t>
  </si>
  <si>
    <t>Quantifying and Deploying Responsible Negative Emissions in Climate Resilient Pathways</t>
  </si>
  <si>
    <t>Due date</t>
  </si>
  <si>
    <t>Dissemination level</t>
  </si>
  <si>
    <t>PUBLIC</t>
  </si>
  <si>
    <t>Notes on the datafile contents</t>
  </si>
  <si>
    <t>Notes on references and information updates</t>
  </si>
  <si>
    <t>Disclaimer</t>
  </si>
  <si>
    <t>Acknowledgements</t>
  </si>
  <si>
    <t>This project has received funding from the European Union’s Horizon 2020 research and innovation programme under grant agreement No 869192.</t>
  </si>
  <si>
    <t>References (ordered by appearance)</t>
  </si>
  <si>
    <t>Ishimoto, Y., M. Sugiyama, E. Kato, R. Moriyama, K. Kazuhiro Tsuzuki, and A. Kurosawa. 2017. Putting costs of direct air capture in context. Forum for Climate Engineering Assessment Working Paper Series: 002. Washington, DC: American University School of International Service. Available at http://ceassessment.org/wp-content/uploads/2017/06/WPS-DAC.pdf, accessed Dec 13, 2020.</t>
  </si>
  <si>
    <t>Pacala, S., Al-Kaisi, M., Barteau, M.A., Belmont, E., Benson, S.M., Birdsey, R., Boysen, D., Duren, R., Hopkinson, C., Jones, C. and Kelemen, P., 2018. Negative emissions technologies and reliable sequestration: a research agenda.</t>
  </si>
  <si>
    <t>Process flow diagram - liquid solvent-based DAC system (Pacala et al., 2018)</t>
  </si>
  <si>
    <t>Process flow diagram - solid sorbent-based DAC system (Pacala et al., 2018)</t>
  </si>
  <si>
    <t>Liquid solvent-based DAC system energy requirements - 1 Mt/ y</t>
  </si>
  <si>
    <t>Liquid solvent-based DAC system CapEx Breakdown - 1 Mt/ y</t>
  </si>
  <si>
    <t>Process unit</t>
  </si>
  <si>
    <t>CapEx ($M)</t>
  </si>
  <si>
    <t>Contactor fans</t>
  </si>
  <si>
    <t>0.32 - 1.18</t>
  </si>
  <si>
    <t>Contactor</t>
  </si>
  <si>
    <t>210 - 420</t>
  </si>
  <si>
    <t>Solvent pump</t>
  </si>
  <si>
    <t>0.048 - 0.065</t>
  </si>
  <si>
    <t>Slaker</t>
  </si>
  <si>
    <t>130 - 195</t>
  </si>
  <si>
    <t>Causticizer</t>
  </si>
  <si>
    <t>Clarificator</t>
  </si>
  <si>
    <t xml:space="preserve">Air separation </t>
  </si>
  <si>
    <t>65 - 100</t>
  </si>
  <si>
    <t>Dryer</t>
  </si>
  <si>
    <t>Condenser</t>
  </si>
  <si>
    <t>Oxy-fired calciner</t>
  </si>
  <si>
    <t>6.0 - 9.0</t>
  </si>
  <si>
    <t>270 - 540</t>
  </si>
  <si>
    <t>Heat recovery</t>
  </si>
  <si>
    <t>Gas cooling</t>
  </si>
  <si>
    <t>Total</t>
  </si>
  <si>
    <t>675 - 1,255</t>
  </si>
  <si>
    <t>Total electricity</t>
  </si>
  <si>
    <t>0.74 - 1.66</t>
  </si>
  <si>
    <t>Total thermal</t>
  </si>
  <si>
    <t>9.18 - 12.18</t>
  </si>
  <si>
    <t xml:space="preserve">Solid sorbent-based DAC system energy requirements </t>
  </si>
  <si>
    <t>Process operations</t>
  </si>
  <si>
    <t>Liquid solvent-based DAC system Fixed OpEx - 1 Mt/ y</t>
  </si>
  <si>
    <t>Desorption (thermal)</t>
  </si>
  <si>
    <t>1.9 - 19.3</t>
  </si>
  <si>
    <t>Component</t>
  </si>
  <si>
    <t>OpEx ($M/ y)</t>
  </si>
  <si>
    <r>
      <t>Air contactor fans (e</t>
    </r>
    <r>
      <rPr>
        <vertAlign val="superscript"/>
        <sz val="10"/>
        <rFont val="Arial"/>
        <family val="2"/>
      </rPr>
      <t>-</t>
    </r>
    <r>
      <rPr>
        <sz val="10"/>
        <rFont val="Arial"/>
        <family val="2"/>
      </rPr>
      <t>)</t>
    </r>
  </si>
  <si>
    <t>0.08 - 3.79</t>
  </si>
  <si>
    <t>Maintenance</t>
  </si>
  <si>
    <t>18 - 33</t>
  </si>
  <si>
    <r>
      <t>Desorption vacuum pump (e</t>
    </r>
    <r>
      <rPr>
        <vertAlign val="superscript"/>
        <sz val="10"/>
        <rFont val="Arial"/>
        <family val="2"/>
      </rPr>
      <t>-</t>
    </r>
    <r>
      <rPr>
        <sz val="10"/>
        <rFont val="Arial"/>
        <family val="2"/>
      </rPr>
      <t>)</t>
    </r>
  </si>
  <si>
    <r>
      <t>4 x 10</t>
    </r>
    <r>
      <rPr>
        <vertAlign val="superscript"/>
        <sz val="10"/>
        <rFont val="Arial"/>
        <family val="2"/>
      </rPr>
      <t>-4</t>
    </r>
    <r>
      <rPr>
        <sz val="10"/>
        <rFont val="Arial"/>
        <family val="2"/>
      </rPr>
      <t xml:space="preserve"> - 0.091</t>
    </r>
  </si>
  <si>
    <t>Labor</t>
  </si>
  <si>
    <t>6 - 10</t>
  </si>
  <si>
    <t>Makeup and waste removal</t>
  </si>
  <si>
    <t>5 - 7</t>
  </si>
  <si>
    <t>29 - 50</t>
  </si>
  <si>
    <t>Process type</t>
  </si>
  <si>
    <t>Natural gas input (GJ/ hr plant)</t>
  </si>
  <si>
    <t>Electricity (kWh/ hr plant)</t>
  </si>
  <si>
    <t>Solid sorbent-based DAC process modelling parameters</t>
  </si>
  <si>
    <t>Input</t>
  </si>
  <si>
    <t>Value</t>
  </si>
  <si>
    <t>HT aqueous solution - fuelled by electricity alone</t>
  </si>
  <si>
    <t>Contactor-adsorbent ratio (kg/ kg)</t>
  </si>
  <si>
    <t>0.1 - 4.0</t>
  </si>
  <si>
    <t>LT solid sorbent TSA - fuelled by electricity alone</t>
  </si>
  <si>
    <t>Adsorbent lifetime (year)</t>
  </si>
  <si>
    <t>0.3 - 5.0</t>
  </si>
  <si>
    <t>Sorbent capacity (mol/ kg)</t>
  </si>
  <si>
    <t>0.5 - 1.5</t>
  </si>
  <si>
    <t>Desoprtion swing capacity (mol/ mol)</t>
  </si>
  <si>
    <t>0.75 - 0.90</t>
  </si>
  <si>
    <t>Desorption pressure (bar)</t>
  </si>
  <si>
    <t>0.2 - 1.0</t>
  </si>
  <si>
    <t>Desorption temperature (K)</t>
  </si>
  <si>
    <t>340 - 373</t>
  </si>
  <si>
    <r>
      <t>Heat of adsorption for CO</t>
    </r>
    <r>
      <rPr>
        <vertAlign val="subscript"/>
        <sz val="10"/>
        <color theme="1"/>
        <rFont val="Arial"/>
        <family val="2"/>
      </rPr>
      <t>2</t>
    </r>
    <r>
      <rPr>
        <sz val="10"/>
        <color theme="1"/>
        <rFont val="Arial"/>
        <family val="2"/>
      </rPr>
      <t xml:space="preserve"> (kJ/ mol)</t>
    </r>
  </si>
  <si>
    <t>40 - 90</t>
  </si>
  <si>
    <t>Adsorption time (min)</t>
  </si>
  <si>
    <t>8 - 50</t>
  </si>
  <si>
    <t>Desorption time (min)</t>
  </si>
  <si>
    <t>7 - 35</t>
  </si>
  <si>
    <t>Technology description - Bioenergy with CCS</t>
  </si>
  <si>
    <t>Obersteiner, M., C. Azar, P. Kauppi, K. Mollersten, J. Moreira, S. Nilsson, P. Read, K. Riahi, B. Schlamadinger, Y. Yamagata, J. Yan, and J. P. van Ypersele. 2001. Managing climate risk. Science 294(5543):786-787. DOI: 10.1126/science.294.5543.786b.</t>
  </si>
  <si>
    <t>IEA (International Energy Agency). 2009. Technology Roadmap: Carbon capture and storage. Paris, France: IEA. Available at https://www.iea.org/publications/freepublications/publication/CCSRoadmap2009.pdf, accessed January 11 , 2021.</t>
  </si>
  <si>
    <t>Fajardy, M. and Mac Dowell, N., 2017. Can BECCS deliver sustainable and resource efficient negative emissions?. Energy &amp; Environmental Science, 10(6), pp.1389-1426.</t>
  </si>
  <si>
    <t>Process flow diagrams/ schematic</t>
  </si>
  <si>
    <t>Schematic overview of a biomass to power pathway with the integration of carbon capture and sequestration. Source: (Pacala et al., 2018)</t>
  </si>
  <si>
    <t>Common feedstocks for BECCS plants and their compositions assuming approximately 8% moisture content</t>
  </si>
  <si>
    <t>Biomass type</t>
  </si>
  <si>
    <t>Energy content (MJ HHV/ kg)</t>
  </si>
  <si>
    <t>Biomass Carbon content (%)</t>
  </si>
  <si>
    <t>Biomass Nitrogen content (%)</t>
  </si>
  <si>
    <t>Biomass Phosphorus content (%)</t>
  </si>
  <si>
    <t>Biomass Potassium content (%)</t>
  </si>
  <si>
    <t>Miscanthus</t>
  </si>
  <si>
    <t>Switchgrass</t>
  </si>
  <si>
    <t>0</t>
  </si>
  <si>
    <t>Willow</t>
  </si>
  <si>
    <t>Forestry Residues</t>
  </si>
  <si>
    <t>Energy requirement for processing biomass</t>
  </si>
  <si>
    <t>Pellet grinding (MJ/ wet ton)</t>
  </si>
  <si>
    <t>Bale/ chopped biomass grinding (MJ/ ton)</t>
  </si>
  <si>
    <t>Co-firing rate (%)</t>
  </si>
  <si>
    <t>Capture rate (%)</t>
  </si>
  <si>
    <t>BECCS technical design parameters (capacity: 500 MW)</t>
  </si>
  <si>
    <t>Construction time (year)</t>
  </si>
  <si>
    <t>Power generation efficiency (% HHV)</t>
  </si>
  <si>
    <t>26 - 30</t>
  </si>
  <si>
    <t>Net power output (MW)</t>
  </si>
  <si>
    <t>401.9</t>
  </si>
  <si>
    <t>1,868</t>
  </si>
  <si>
    <t>Biomass use (ton/ hr)</t>
  </si>
  <si>
    <t>314.17</t>
  </si>
  <si>
    <t>495.05</t>
  </si>
  <si>
    <t>Solvent make-up (ton/ hr)</t>
  </si>
  <si>
    <t>0.142</t>
  </si>
  <si>
    <t>BECCS - Equipment cost breakdown and OpEx (largely from IEA data)</t>
  </si>
  <si>
    <t>Power generation</t>
  </si>
  <si>
    <t>General facilities</t>
  </si>
  <si>
    <t>Plant equipment</t>
  </si>
  <si>
    <r>
      <t>CO</t>
    </r>
    <r>
      <rPr>
        <vertAlign val="subscript"/>
        <sz val="10"/>
        <color theme="1"/>
        <rFont val="Arial"/>
        <family val="2"/>
      </rPr>
      <t>2</t>
    </r>
    <r>
      <rPr>
        <sz val="10"/>
        <color theme="1"/>
        <rFont val="Arial"/>
        <family val="2"/>
      </rPr>
      <t xml:space="preserve"> capture plant </t>
    </r>
  </si>
  <si>
    <r>
      <t>CO</t>
    </r>
    <r>
      <rPr>
        <vertAlign val="subscript"/>
        <sz val="10"/>
        <color theme="1"/>
        <rFont val="Arial"/>
        <family val="2"/>
      </rPr>
      <t>2</t>
    </r>
    <r>
      <rPr>
        <sz val="10"/>
        <color theme="1"/>
        <rFont val="Arial"/>
        <family val="2"/>
      </rPr>
      <t xml:space="preserve"> pipeline construction </t>
    </r>
  </si>
  <si>
    <t>Construction labor</t>
  </si>
  <si>
    <t>Project management (construction and owner's)</t>
  </si>
  <si>
    <t>Construction utilities</t>
  </si>
  <si>
    <t>Engineering/Design</t>
  </si>
  <si>
    <t>Construction insurance</t>
  </si>
  <si>
    <t>Land</t>
  </si>
  <si>
    <t>Permitting fees</t>
  </si>
  <si>
    <t>Grid intertie</t>
  </si>
  <si>
    <t>Spare parts</t>
  </si>
  <si>
    <t xml:space="preserve">Sales tax </t>
  </si>
  <si>
    <t>Total CapEx - plant 2018 ($/ kW)</t>
  </si>
  <si>
    <t>Fixed OpEx &amp; maintenance 2018 ($/ kW yr)</t>
  </si>
  <si>
    <r>
      <t>CO</t>
    </r>
    <r>
      <rPr>
        <vertAlign val="subscript"/>
        <sz val="10"/>
        <rFont val="Arial"/>
        <family val="2"/>
      </rPr>
      <t>2</t>
    </r>
    <r>
      <rPr>
        <sz val="10"/>
        <rFont val="Arial"/>
        <family val="2"/>
      </rPr>
      <t xml:space="preserve"> compression cost ($/ ton)</t>
    </r>
  </si>
  <si>
    <t>830,000</t>
  </si>
  <si>
    <t>10 - 15</t>
  </si>
  <si>
    <r>
      <t>CO</t>
    </r>
    <r>
      <rPr>
        <vertAlign val="subscript"/>
        <sz val="10"/>
        <rFont val="Arial"/>
        <family val="2"/>
      </rPr>
      <t>2</t>
    </r>
    <r>
      <rPr>
        <sz val="10"/>
        <rFont val="Arial"/>
        <family val="2"/>
      </rPr>
      <t xml:space="preserve"> storage cost ($/ ton)</t>
    </r>
  </si>
  <si>
    <t>5 - 15</t>
  </si>
  <si>
    <t xml:space="preserve">References </t>
  </si>
  <si>
    <t>AJ. Morison, R. Matthews, G. Miller, M. Perks, T. Randle, E. Vanguelova, M. White and S. Yamulki, Understanding the carbon and greenhouse gas balance of forests in Britain, 2012.</t>
  </si>
  <si>
    <t>C. Whittaker, N. Mortimer, R. Murphy and R. Matthews, Biomass and Bioenergy, 2011, 35, 4581–4594.</t>
  </si>
  <si>
    <t>M. Röder, C. Whittaker and P. Thornley, Biomass and Bioenergy, 2015, 79, 50–63.</t>
  </si>
  <si>
    <t>FAO, Global Forest Resources Assessment 2015 - Desk reference, Rome, 2015.</t>
  </si>
  <si>
    <t>GLAS LiDAR-derived Global Estimates of  Forest Canopy Height, 2004-2008, http://dx.doi.org/10.3334/ORNLDAAC/1271</t>
  </si>
  <si>
    <t>M. D. Hurteau, B. A. Hungate and G. W. Koch, Carbon Balance Manag., 2009, 4, 1.</t>
  </si>
  <si>
    <t>Forestry operations modelling parameters</t>
  </si>
  <si>
    <t>Forestry residue operations and management modelling parameters</t>
  </si>
  <si>
    <t>Ploughing - diesel requirement (l/ ha)</t>
  </si>
  <si>
    <t>Light thinning share - growing stock share (%)</t>
  </si>
  <si>
    <t>Mounding - diesel requirement (l/ ha)</t>
  </si>
  <si>
    <t>Medium thinning share - growing stock share (%)</t>
  </si>
  <si>
    <t>Scarification - diesel requirement (l/ ha)</t>
  </si>
  <si>
    <t>Heavy thinning share - growing stock share (%)</t>
  </si>
  <si>
    <t>Share of forestry residues (%)</t>
  </si>
  <si>
    <t>Diesel requirements for seedlings preparation (MJ/ 1000 seedlings)</t>
  </si>
  <si>
    <t>Share of thinning (%)</t>
  </si>
  <si>
    <t>Heating oil requirements for seedlings preparation (MJ/ 1000 seedlings)</t>
  </si>
  <si>
    <t>Share of forest residues left in the forest (%)</t>
  </si>
  <si>
    <t>Electricity requirements for seedlings preparation (MJ/ 1000 seedlings)</t>
  </si>
  <si>
    <t>Seedling density (1/ ha)</t>
  </si>
  <si>
    <t>Seedlings planting work rate (h/ ha)</t>
  </si>
  <si>
    <t>Ecological zones</t>
  </si>
  <si>
    <t>Average annual above-ground biomass in natural forests (tonnes dry matter/ ha)</t>
  </si>
  <si>
    <t>Average annual above-ground biomass growth in natural forests (tonnes d.m/ ha yr)</t>
  </si>
  <si>
    <t>Litter stocks - mature forests (tonne C/ ha)</t>
  </si>
  <si>
    <t>Mean fire return (years)</t>
  </si>
  <si>
    <t>Fire departure index</t>
  </si>
  <si>
    <t>Energy requirements for fencing material used for pest control (MJ/ ha)</t>
  </si>
  <si>
    <t>Hardwoods</t>
  </si>
  <si>
    <t>Conifers</t>
  </si>
  <si>
    <t>Heavy Duty - Forest Road Density (km/ ha)</t>
  </si>
  <si>
    <t>Polar</t>
  </si>
  <si>
    <t>Light Duty - Forest Road Density (km/ ha)</t>
  </si>
  <si>
    <t>Boreal coniferous forest</t>
  </si>
  <si>
    <t>Road Construction - diesel requirement (l/ km)</t>
  </si>
  <si>
    <t>Boreal toundra woodland</t>
  </si>
  <si>
    <t>Road Maintenance - diesel requirement for (thinning operations and re-surfacing) (l/ km)</t>
  </si>
  <si>
    <t>Boreal mountain systems</t>
  </si>
  <si>
    <t>Road Maintenance (re-surfacing only) - diesel requirement (l/ km)</t>
  </si>
  <si>
    <t>Temperate steppe</t>
  </si>
  <si>
    <t>Road Construction - work rate (h/ km)</t>
  </si>
  <si>
    <t>Temperate desert</t>
  </si>
  <si>
    <t>Road Maintenance - work rate - thinning and re-surfacing (h/ km)</t>
  </si>
  <si>
    <t>Temperate continental forest</t>
  </si>
  <si>
    <t>Road Maintenance - work rate - re-surfacing only (h/ km)</t>
  </si>
  <si>
    <t>Temperate oceanic forest</t>
  </si>
  <si>
    <t>Crushed &amp; blasted rock requirements - road (t rock/ km)</t>
  </si>
  <si>
    <t>Temperate mountain systems</t>
  </si>
  <si>
    <t>Crushed rock requirements - road maintenance (t rock/ km)</t>
  </si>
  <si>
    <t>Subtropical steppe</t>
  </si>
  <si>
    <t>Explosive utilisation - road construction (kg explosive/ km)</t>
  </si>
  <si>
    <t>Subtropical desert</t>
  </si>
  <si>
    <t>Explosive utilisation - road maintenance (kg explosive/ km)</t>
  </si>
  <si>
    <t>Subtropical humid forest</t>
  </si>
  <si>
    <t>Subtropical dry forest</t>
  </si>
  <si>
    <t>Herbicide &amp; fertilizer application - diesel requirement (l/ h)</t>
  </si>
  <si>
    <t>Subtropical mountain systems</t>
  </si>
  <si>
    <t>Herbicide &amp; fertilizer application - diesel requirement (h/ ha)</t>
  </si>
  <si>
    <t>Tropical rainforest</t>
  </si>
  <si>
    <t>Fertilizer rate (kg fertilizer/ tree)</t>
  </si>
  <si>
    <t>Tropical moist deciduous forest</t>
  </si>
  <si>
    <t>Nitrogen applied (kg N/ kg fertilizer)</t>
  </si>
  <si>
    <t>Tropical dry forest</t>
  </si>
  <si>
    <t>Tropical shrubland</t>
  </si>
  <si>
    <t>Tropical desert</t>
  </si>
  <si>
    <t>Herbicide rate - active ingredient (kg active ingredient/ ha)</t>
  </si>
  <si>
    <t>Tropical mountain systems</t>
  </si>
  <si>
    <t>Country</t>
  </si>
  <si>
    <t>Austria</t>
  </si>
  <si>
    <t>Belgium</t>
  </si>
  <si>
    <t>Bulgaria</t>
  </si>
  <si>
    <t>Croatia</t>
  </si>
  <si>
    <t>Cyprus</t>
  </si>
  <si>
    <t>Czech Republic</t>
  </si>
  <si>
    <t>Denmark</t>
  </si>
  <si>
    <t>Estonia</t>
  </si>
  <si>
    <t>Finland</t>
  </si>
  <si>
    <t>France</t>
  </si>
  <si>
    <t>Germany</t>
  </si>
  <si>
    <t>Greece</t>
  </si>
  <si>
    <t>Hungary</t>
  </si>
  <si>
    <t>Ireland</t>
  </si>
  <si>
    <t>Italy</t>
  </si>
  <si>
    <t>Latvia</t>
  </si>
  <si>
    <t>Lithuania</t>
  </si>
  <si>
    <t>Luxembourg</t>
  </si>
  <si>
    <t>Malta</t>
  </si>
  <si>
    <t>Netherlands</t>
  </si>
  <si>
    <t>Poland</t>
  </si>
  <si>
    <t>Portugal</t>
  </si>
  <si>
    <t>Romania</t>
  </si>
  <si>
    <t>Slovakia</t>
  </si>
  <si>
    <t>Slovenia</t>
  </si>
  <si>
    <t>Spain</t>
  </si>
  <si>
    <t>Sweden</t>
  </si>
  <si>
    <t>United Kingdom</t>
  </si>
  <si>
    <t>Forest seedling cost - hardwoods ($/ seedling)</t>
  </si>
  <si>
    <t>Forest seedling cost - coniferous ($/ seedling)</t>
  </si>
  <si>
    <t>Herbicide cost ($/ kg Al)</t>
  </si>
  <si>
    <t>Nitrogen fertilizer cost ($/ kg)</t>
  </si>
  <si>
    <t>Lime cost ($/ kg)</t>
  </si>
  <si>
    <t>Cost of crushed rock ($/ tonne)</t>
  </si>
  <si>
    <t>Cost of blasted rock ($/ ton)</t>
  </si>
  <si>
    <t xml:space="preserve">Cost of land ($/ ha) </t>
  </si>
  <si>
    <t>Cropland</t>
  </si>
  <si>
    <t>Grassland</t>
  </si>
  <si>
    <t>Forest</t>
  </si>
  <si>
    <t>Technology description - Enhanced weathering</t>
  </si>
  <si>
    <t>Renforth, P., 2012. The potential of enhanced weathering in the UK. International Journal of Greenhouse Gas Control, 10, pp.229-243.</t>
  </si>
  <si>
    <t>Brown, T.J., Coggan, J.S., Evans, D.J., Foster, P.J., Hewitt, J., Kruyswijk, J.B., Smith, N. and Steadman, E.J., 2010. Underground mining of aggregates. Main report.</t>
  </si>
  <si>
    <t>Davis, S.C., 1999. Transportation Energy Data Book, Edition 19 (No. ORNL-6958). Oak Ridge National Lab., TN (US).</t>
  </si>
  <si>
    <t>Enhanced weathering techno-economic parameters</t>
  </si>
  <si>
    <t>CapEx  - mineral comminution (0.5 - 5 million t per annum)</t>
  </si>
  <si>
    <t>Strefler, J., Amann, T., Bauer, N., Kriegler, E. and Hartmann, J., 2018. Potential and costs of carbon dioxide removal by enhanced weathering of rocks. Environmental Research Letters, 13(3), p.034010.</t>
  </si>
  <si>
    <t>Crushing (£ M)</t>
  </si>
  <si>
    <t>12.97 - 35.27</t>
  </si>
  <si>
    <t>Kantola, I. B. et al. Potential of global croplands and bioenergy crops for climate change mitigation through deployment for enhanced weathering. Biol. Lett. 13, 20160714 (2017).</t>
  </si>
  <si>
    <t>Screening (£ M)</t>
  </si>
  <si>
    <t>5.66 - 8.09</t>
  </si>
  <si>
    <t>Beerling, D. J. et al. Farming with crops and rocks to address global climate, food and soil security. Nat. Plants 4, 138–147 (2018).</t>
  </si>
  <si>
    <t>656 - 3,501</t>
  </si>
  <si>
    <t>Buildings/ development (£ M)</t>
  </si>
  <si>
    <t>1.94 - 4.93</t>
  </si>
  <si>
    <t>224 - 748</t>
  </si>
  <si>
    <t>Mobile plant (£ M)</t>
  </si>
  <si>
    <t>3.65 - 12.62</t>
  </si>
  <si>
    <t>70 - 578</t>
  </si>
  <si>
    <t>Grinding and accessories (£ M)</t>
  </si>
  <si>
    <t>2.69 - 5.68</t>
  </si>
  <si>
    <t>24 - 123</t>
  </si>
  <si>
    <t>Total CapEx (£ M)</t>
  </si>
  <si>
    <t>26.91 - 66.59</t>
  </si>
  <si>
    <t>53.82 - 13.32</t>
  </si>
  <si>
    <t>Transport method</t>
  </si>
  <si>
    <t>Energy (kWh/ t km)</t>
  </si>
  <si>
    <t>OPEX (£/ t km) *</t>
  </si>
  <si>
    <t>OpEx - mineral comminution</t>
  </si>
  <si>
    <t>Road heavy goods vehicle</t>
  </si>
  <si>
    <t>Crushing equipment (£/ ton material)</t>
  </si>
  <si>
    <t>0.16 - 0.63</t>
  </si>
  <si>
    <t>Rail freight</t>
  </si>
  <si>
    <t>0.0284 – 0.0342</t>
  </si>
  <si>
    <t>Diesel for crushing (£/ ton material)</t>
  </si>
  <si>
    <t>0.03 - 0.08</t>
  </si>
  <si>
    <t>Large ship distribution</t>
  </si>
  <si>
    <t>Electricity for crushing (£/ ton material)</t>
  </si>
  <si>
    <t>0.15 - 0.72</t>
  </si>
  <si>
    <t>* Estimates are based on UK data reported in (Renforth, 2012).</t>
  </si>
  <si>
    <t>Personnel (£/ ton material)</t>
  </si>
  <si>
    <t>0.27 - 0.85</t>
  </si>
  <si>
    <t>Grinding equipment (£/ ton material)</t>
  </si>
  <si>
    <t>0.19 - 0.34</t>
  </si>
  <si>
    <t>Electricity for grinding*  (£/ ton material)</t>
  </si>
  <si>
    <t>1.00 - 31.60</t>
  </si>
  <si>
    <t>Total OpEx (£/ ton material)</t>
  </si>
  <si>
    <t>1.80 - 34.22</t>
  </si>
  <si>
    <t>* The electricity requirement for grinding is influenced greatly by the target grain size.</t>
  </si>
  <si>
    <t>Operation</t>
  </si>
  <si>
    <t>Excavation, drilling, blasting and short range haulage</t>
  </si>
  <si>
    <t>19.4 - 36.8</t>
  </si>
  <si>
    <t>6.6 - 7.9</t>
  </si>
  <si>
    <t>1.9 - 3.7</t>
  </si>
  <si>
    <t>0.7 - 0.8</t>
  </si>
  <si>
    <t>Comminution</t>
  </si>
  <si>
    <t>0.004 - 0.1264</t>
  </si>
  <si>
    <t>38.7 - 2,326.9</t>
  </si>
  <si>
    <t>13.2 - 497.0</t>
  </si>
  <si>
    <t>13.2 - 299.5</t>
  </si>
  <si>
    <t>4.5 - 64.0</t>
  </si>
  <si>
    <t>Transport (national)</t>
  </si>
  <si>
    <t>516 - 983</t>
  </si>
  <si>
    <t>176 - 210</t>
  </si>
  <si>
    <t>20.8 - 42.7</t>
  </si>
  <si>
    <t>7.1 - 9.1</t>
  </si>
  <si>
    <t>Spreading</t>
  </si>
  <si>
    <t>81.3 - 154.6</t>
  </si>
  <si>
    <t>27.7 - 33.0</t>
  </si>
  <si>
    <t>8.1 - 15.5</t>
  </si>
  <si>
    <t>2.8 - 3.3</t>
  </si>
  <si>
    <t>0.0418 - 0.1642</t>
  </si>
  <si>
    <t>656.4 - 3501</t>
  </si>
  <si>
    <t>223.5 - 747.8</t>
  </si>
  <si>
    <t>44.0 - 361.4</t>
  </si>
  <si>
    <t>15.0 - 77.2</t>
  </si>
  <si>
    <r>
      <t>Water use (m</t>
    </r>
    <r>
      <rPr>
        <vertAlign val="superscript"/>
        <sz val="10"/>
        <color theme="1"/>
        <rFont val="Arial"/>
        <family val="2"/>
      </rPr>
      <t>3</t>
    </r>
    <r>
      <rPr>
        <sz val="10"/>
        <color theme="1"/>
        <rFont val="Arial"/>
        <family val="2"/>
      </rPr>
      <t>/ hr)</t>
    </r>
  </si>
  <si>
    <r>
      <t>CO</t>
    </r>
    <r>
      <rPr>
        <vertAlign val="subscript"/>
        <sz val="10"/>
        <color theme="1"/>
        <rFont val="Arial"/>
        <family val="2"/>
      </rPr>
      <t>2</t>
    </r>
    <r>
      <rPr>
        <sz val="10"/>
        <color theme="1"/>
        <rFont val="Arial"/>
        <family val="2"/>
      </rPr>
      <t xml:space="preserve"> captured (ton/ hr)</t>
    </r>
  </si>
  <si>
    <r>
      <t>Socolow, R., M. Desmond, R. Aines, J. Blackstock, O. Bolland, T. Kaarsberg, N. Lewis, M. Mazzotti, A. Pfeffer, K. Sawyer, J. Siirola, B. Smit, and J. Wilcox. 2011. Direct air capture of CO</t>
    </r>
    <r>
      <rPr>
        <vertAlign val="subscript"/>
        <sz val="10"/>
        <rFont val="Arial"/>
        <family val="2"/>
      </rPr>
      <t>2</t>
    </r>
    <r>
      <rPr>
        <sz val="10"/>
        <rFont val="Arial"/>
        <family val="2"/>
      </rPr>
      <t xml:space="preserve"> with chemicals: A technology assessment for the APS Panel on Public Affairs. Washington, DC: American Physical Society.</t>
    </r>
  </si>
  <si>
    <r>
      <t>Mazzotti, M., R. Baciocchi, M. J. Desmond, and R. H. Socolow. 2013. Direct air capture of CO</t>
    </r>
    <r>
      <rPr>
        <vertAlign val="subscript"/>
        <sz val="10"/>
        <rFont val="Arial"/>
        <family val="2"/>
      </rPr>
      <t>2</t>
    </r>
    <r>
      <rPr>
        <sz val="10"/>
        <rFont val="Arial"/>
        <family val="2"/>
      </rPr>
      <t xml:space="preserve"> with chemicals: Optimization of a two-loop hydroxide carbonate system using a countercurrent air-liquid contactor. Climatic Change 118(1):119-135. DOI: 10.1007/s10584-012-0679-y.</t>
    </r>
  </si>
  <si>
    <r>
      <t>Zeman, F. 2014. Reducing the cost of Ca-based direct air capture of CO</t>
    </r>
    <r>
      <rPr>
        <vertAlign val="subscript"/>
        <sz val="10"/>
        <color theme="1"/>
        <rFont val="Arial"/>
        <family val="2"/>
      </rPr>
      <t>2</t>
    </r>
    <r>
      <rPr>
        <sz val="10"/>
        <color theme="1"/>
        <rFont val="Arial"/>
        <family val="2"/>
      </rPr>
      <t>. Environmental Science &amp; Technology 48(19):11730-11735. DOI: 10.1021/es502887y.</t>
    </r>
  </si>
  <si>
    <r>
      <t>Holmes, G., and D. W. Keith. 2012. An air–liquid contactor for large-scale capture of CO</t>
    </r>
    <r>
      <rPr>
        <vertAlign val="subscript"/>
        <sz val="10"/>
        <color theme="1"/>
        <rFont val="Arial"/>
        <family val="2"/>
      </rPr>
      <t>2</t>
    </r>
    <r>
      <rPr>
        <sz val="10"/>
        <color theme="1"/>
        <rFont val="Arial"/>
        <family val="2"/>
      </rPr>
      <t> from air. Philosophical Transactions of the Royal Society A: Mathematical, Physical and Engineering Sciences 370(1974):4380-4403. DOI: 10.1098/rsta.2012.0137.</t>
    </r>
  </si>
  <si>
    <r>
      <t>Keith, D. W., G. Holmes, D. St. Angelo, and K. Heidel. 2018. A process for capturing CO</t>
    </r>
    <r>
      <rPr>
        <vertAlign val="subscript"/>
        <sz val="10"/>
        <color theme="1"/>
        <rFont val="Arial"/>
        <family val="2"/>
      </rPr>
      <t>2</t>
    </r>
    <r>
      <rPr>
        <sz val="10"/>
        <color theme="1"/>
        <rFont val="Arial"/>
        <family val="2"/>
      </rPr>
      <t xml:space="preserve"> from the atmosphere. Joule. DOI: 10.1016/j.joule.2018.05.006.</t>
    </r>
  </si>
  <si>
    <r>
      <t>CO</t>
    </r>
    <r>
      <rPr>
        <vertAlign val="subscript"/>
        <sz val="10"/>
        <rFont val="Arial"/>
        <family val="2"/>
      </rPr>
      <t>2</t>
    </r>
    <r>
      <rPr>
        <sz val="10"/>
        <rFont val="Arial"/>
        <family val="2"/>
      </rPr>
      <t xml:space="preserve"> transport - CapEx ($/ km)</t>
    </r>
  </si>
  <si>
    <r>
      <t>CO</t>
    </r>
    <r>
      <rPr>
        <vertAlign val="subscript"/>
        <sz val="10"/>
        <rFont val="Arial"/>
        <family val="2"/>
      </rPr>
      <t>2</t>
    </r>
    <r>
      <rPr>
        <sz val="10"/>
        <rFont val="Arial"/>
        <family val="2"/>
      </rPr>
      <t xml:space="preserve"> transport - OpEx ($/ ton)</t>
    </r>
  </si>
  <si>
    <r>
      <t>Emissions from seedlings preparation (kg CO</t>
    </r>
    <r>
      <rPr>
        <vertAlign val="subscript"/>
        <sz val="10"/>
        <color theme="1"/>
        <rFont val="Arial"/>
        <family val="2"/>
      </rPr>
      <t>2</t>
    </r>
    <r>
      <rPr>
        <sz val="10"/>
        <color theme="1"/>
        <rFont val="Arial"/>
        <family val="2"/>
      </rPr>
      <t>,eq/ 1000 seedlings)</t>
    </r>
  </si>
  <si>
    <r>
      <t>Emissions from fencing material for pest control (t CO</t>
    </r>
    <r>
      <rPr>
        <vertAlign val="subscript"/>
        <sz val="10"/>
        <color theme="1"/>
        <rFont val="Arial"/>
        <family val="2"/>
      </rPr>
      <t>2</t>
    </r>
    <r>
      <rPr>
        <sz val="10"/>
        <color theme="1"/>
        <rFont val="Arial"/>
        <family val="2"/>
      </rPr>
      <t>,eq/ ha)</t>
    </r>
  </si>
  <si>
    <r>
      <t>Ammonium nitrate rate in explosive for road construction (kg NH</t>
    </r>
    <r>
      <rPr>
        <vertAlign val="subscript"/>
        <sz val="10"/>
        <rFont val="Arial"/>
        <family val="2"/>
      </rPr>
      <t>4</t>
    </r>
    <r>
      <rPr>
        <sz val="10"/>
        <rFont val="Arial"/>
        <family val="2"/>
      </rPr>
      <t>NO</t>
    </r>
    <r>
      <rPr>
        <vertAlign val="subscript"/>
        <sz val="10"/>
        <rFont val="Arial"/>
        <family val="2"/>
      </rPr>
      <t>3</t>
    </r>
    <r>
      <rPr>
        <sz val="10"/>
        <rFont val="Arial"/>
        <family val="2"/>
      </rPr>
      <t>/ kg explosive)</t>
    </r>
  </si>
  <si>
    <r>
      <t>Phosphorous applied (kg P</t>
    </r>
    <r>
      <rPr>
        <vertAlign val="subscript"/>
        <sz val="10"/>
        <color rgb="FF000000"/>
        <rFont val="Arial"/>
        <family val="2"/>
      </rPr>
      <t>2</t>
    </r>
    <r>
      <rPr>
        <sz val="10"/>
        <color rgb="FF000000"/>
        <rFont val="Arial"/>
        <family val="2"/>
      </rPr>
      <t>O</t>
    </r>
    <r>
      <rPr>
        <vertAlign val="subscript"/>
        <sz val="10"/>
        <color rgb="FF000000"/>
        <rFont val="Arial"/>
        <family val="2"/>
      </rPr>
      <t>5</t>
    </r>
    <r>
      <rPr>
        <sz val="10"/>
        <color rgb="FF000000"/>
        <rFont val="Arial"/>
        <family val="2"/>
      </rPr>
      <t>/ kg fertilizer)</t>
    </r>
  </si>
  <si>
    <r>
      <t>Potassium applied (kg K</t>
    </r>
    <r>
      <rPr>
        <vertAlign val="subscript"/>
        <sz val="10"/>
        <color rgb="FF000000"/>
        <rFont val="Arial"/>
        <family val="2"/>
      </rPr>
      <t>2</t>
    </r>
    <r>
      <rPr>
        <sz val="10"/>
        <color rgb="FF000000"/>
        <rFont val="Arial"/>
        <family val="2"/>
      </rPr>
      <t>O/ kg fertilizer)</t>
    </r>
  </si>
  <si>
    <r>
      <t>P</t>
    </r>
    <r>
      <rPr>
        <b/>
        <vertAlign val="subscript"/>
        <sz val="10"/>
        <color theme="1"/>
        <rFont val="Arial"/>
        <family val="2"/>
      </rPr>
      <t>2</t>
    </r>
    <r>
      <rPr>
        <b/>
        <sz val="10"/>
        <color theme="1"/>
        <rFont val="Arial"/>
        <family val="2"/>
      </rPr>
      <t>O</t>
    </r>
    <r>
      <rPr>
        <b/>
        <vertAlign val="subscript"/>
        <sz val="10"/>
        <color theme="1"/>
        <rFont val="Arial"/>
        <family val="2"/>
      </rPr>
      <t>5</t>
    </r>
    <r>
      <rPr>
        <b/>
        <sz val="10"/>
        <color theme="1"/>
        <rFont val="Arial"/>
        <family val="2"/>
      </rPr>
      <t xml:space="preserve"> fertilizer cost ($/ kg)</t>
    </r>
  </si>
  <si>
    <r>
      <t>K</t>
    </r>
    <r>
      <rPr>
        <b/>
        <vertAlign val="subscript"/>
        <sz val="10"/>
        <color theme="1"/>
        <rFont val="Arial"/>
        <family val="2"/>
      </rPr>
      <t>2</t>
    </r>
    <r>
      <rPr>
        <b/>
        <sz val="10"/>
        <color theme="1"/>
        <rFont val="Arial"/>
        <family val="2"/>
      </rPr>
      <t>O fertilizer cost ($/ kg)</t>
    </r>
  </si>
  <si>
    <r>
      <t>Basic rock CO</t>
    </r>
    <r>
      <rPr>
        <vertAlign val="subscript"/>
        <sz val="10"/>
        <color theme="1"/>
        <rFont val="Arial"/>
        <family val="2"/>
      </rPr>
      <t>2</t>
    </r>
    <r>
      <rPr>
        <sz val="10"/>
        <color theme="1"/>
        <rFont val="Arial"/>
        <family val="2"/>
      </rPr>
      <t xml:space="preserve"> capture potential (t CO</t>
    </r>
    <r>
      <rPr>
        <vertAlign val="subscript"/>
        <sz val="10"/>
        <color theme="1"/>
        <rFont val="Arial"/>
        <family val="2"/>
      </rPr>
      <t>2</t>
    </r>
    <r>
      <rPr>
        <sz val="10"/>
        <color theme="1"/>
        <rFont val="Arial"/>
        <family val="2"/>
      </rPr>
      <t>/ t rock)</t>
    </r>
  </si>
  <si>
    <r>
      <t>Ultrabasic rock CO</t>
    </r>
    <r>
      <rPr>
        <vertAlign val="subscript"/>
        <sz val="10"/>
        <color theme="1"/>
        <rFont val="Arial"/>
        <family val="2"/>
      </rPr>
      <t>2</t>
    </r>
    <r>
      <rPr>
        <sz val="10"/>
        <color theme="1"/>
        <rFont val="Arial"/>
        <family val="2"/>
      </rPr>
      <t xml:space="preserve"> capture potential (t CO</t>
    </r>
    <r>
      <rPr>
        <vertAlign val="subscript"/>
        <sz val="10"/>
        <color theme="1"/>
        <rFont val="Arial"/>
        <family val="2"/>
      </rPr>
      <t>2</t>
    </r>
    <r>
      <rPr>
        <sz val="10"/>
        <color theme="1"/>
        <rFont val="Arial"/>
        <family val="2"/>
      </rPr>
      <t>/ t rock)</t>
    </r>
  </si>
  <si>
    <r>
      <t>Energy cost for CO</t>
    </r>
    <r>
      <rPr>
        <vertAlign val="subscript"/>
        <sz val="10"/>
        <color theme="1"/>
        <rFont val="Arial"/>
        <family val="2"/>
      </rPr>
      <t>2</t>
    </r>
    <r>
      <rPr>
        <sz val="10"/>
        <color theme="1"/>
        <rFont val="Arial"/>
        <family val="2"/>
      </rPr>
      <t xml:space="preserve"> capture in basic rocks (t CO</t>
    </r>
    <r>
      <rPr>
        <vertAlign val="subscript"/>
        <sz val="10"/>
        <color theme="1"/>
        <rFont val="Arial"/>
        <family val="2"/>
      </rPr>
      <t>2</t>
    </r>
    <r>
      <rPr>
        <sz val="10"/>
        <color theme="1"/>
        <rFont val="Arial"/>
        <family val="2"/>
      </rPr>
      <t>/ t rock)</t>
    </r>
  </si>
  <si>
    <r>
      <t>Energy cost for CO</t>
    </r>
    <r>
      <rPr>
        <vertAlign val="subscript"/>
        <sz val="10"/>
        <color theme="1"/>
        <rFont val="Arial"/>
        <family val="2"/>
      </rPr>
      <t>2</t>
    </r>
    <r>
      <rPr>
        <sz val="10"/>
        <color theme="1"/>
        <rFont val="Arial"/>
        <family val="2"/>
      </rPr>
      <t xml:space="preserve"> capture in ultrabasic rocks (t CO</t>
    </r>
    <r>
      <rPr>
        <vertAlign val="subscript"/>
        <sz val="10"/>
        <color theme="1"/>
        <rFont val="Arial"/>
        <family val="2"/>
      </rPr>
      <t>2</t>
    </r>
    <r>
      <rPr>
        <sz val="10"/>
        <color theme="1"/>
        <rFont val="Arial"/>
        <family val="2"/>
      </rPr>
      <t>/ t rock)</t>
    </r>
  </si>
  <si>
    <r>
      <t>OpEx - CO</t>
    </r>
    <r>
      <rPr>
        <vertAlign val="subscript"/>
        <sz val="10"/>
        <rFont val="Arial"/>
        <family val="2"/>
      </rPr>
      <t>2</t>
    </r>
    <r>
      <rPr>
        <sz val="10"/>
        <rFont val="Arial"/>
        <family val="2"/>
      </rPr>
      <t xml:space="preserve"> capture in basic rock ($/ t CO</t>
    </r>
    <r>
      <rPr>
        <vertAlign val="subscript"/>
        <sz val="10"/>
        <rFont val="Arial"/>
        <family val="2"/>
      </rPr>
      <t>2</t>
    </r>
    <r>
      <rPr>
        <sz val="10"/>
        <rFont val="Arial"/>
        <family val="2"/>
      </rPr>
      <t>)</t>
    </r>
  </si>
  <si>
    <r>
      <t>OpEx - CO</t>
    </r>
    <r>
      <rPr>
        <vertAlign val="subscript"/>
        <sz val="10"/>
        <rFont val="Arial"/>
        <family val="2"/>
      </rPr>
      <t>2</t>
    </r>
    <r>
      <rPr>
        <sz val="10"/>
        <rFont val="Arial"/>
        <family val="2"/>
      </rPr>
      <t xml:space="preserve"> capture in ultrabasic rock ($/ t CO</t>
    </r>
    <r>
      <rPr>
        <vertAlign val="subscript"/>
        <sz val="10"/>
        <rFont val="Arial"/>
        <family val="2"/>
      </rPr>
      <t>2</t>
    </r>
    <r>
      <rPr>
        <sz val="10"/>
        <rFont val="Arial"/>
        <family val="2"/>
      </rPr>
      <t>)</t>
    </r>
  </si>
  <si>
    <r>
      <t>CapEx (£/ t CO</t>
    </r>
    <r>
      <rPr>
        <vertAlign val="subscript"/>
        <sz val="10"/>
        <color theme="1"/>
        <rFont val="Arial"/>
        <family val="2"/>
      </rPr>
      <t>2</t>
    </r>
    <r>
      <rPr>
        <sz val="10"/>
        <color theme="1"/>
        <rFont val="Arial"/>
        <family val="2"/>
      </rPr>
      <t xml:space="preserve"> captured)</t>
    </r>
  </si>
  <si>
    <r>
      <t>Energy requirement (GJ/ t CO</t>
    </r>
    <r>
      <rPr>
        <b/>
        <vertAlign val="subscript"/>
        <sz val="10"/>
        <rFont val="Arial"/>
        <family val="2"/>
      </rPr>
      <t>2</t>
    </r>
    <r>
      <rPr>
        <b/>
        <sz val="10"/>
        <rFont val="Arial"/>
        <family val="2"/>
      </rPr>
      <t>)</t>
    </r>
  </si>
  <si>
    <r>
      <t>Water footprint (t H</t>
    </r>
    <r>
      <rPr>
        <b/>
        <vertAlign val="subscript"/>
        <sz val="10"/>
        <rFont val="Arial"/>
        <family val="2"/>
      </rPr>
      <t>2</t>
    </r>
    <r>
      <rPr>
        <b/>
        <sz val="10"/>
        <rFont val="Arial"/>
        <family val="2"/>
      </rPr>
      <t>O/ t CO</t>
    </r>
    <r>
      <rPr>
        <b/>
        <vertAlign val="subscript"/>
        <sz val="10"/>
        <rFont val="Arial"/>
        <family val="2"/>
      </rPr>
      <t>2</t>
    </r>
    <r>
      <rPr>
        <b/>
        <sz val="10"/>
        <rFont val="Arial"/>
        <family val="2"/>
      </rPr>
      <t>)</t>
    </r>
  </si>
  <si>
    <r>
      <t>Land footprint (ha/ t CO</t>
    </r>
    <r>
      <rPr>
        <b/>
        <vertAlign val="subscript"/>
        <sz val="10"/>
        <rFont val="Arial"/>
        <family val="2"/>
      </rPr>
      <t>2</t>
    </r>
    <r>
      <rPr>
        <b/>
        <sz val="10"/>
        <rFont val="Arial"/>
        <family val="2"/>
      </rPr>
      <t>)</t>
    </r>
  </si>
  <si>
    <r>
      <t>CO</t>
    </r>
    <r>
      <rPr>
        <b/>
        <vertAlign val="subscript"/>
        <sz val="10"/>
        <rFont val="Arial"/>
        <family val="2"/>
      </rPr>
      <t>2</t>
    </r>
    <r>
      <rPr>
        <b/>
        <sz val="10"/>
        <rFont val="Arial"/>
        <family val="2"/>
      </rPr>
      <t xml:space="preserve"> capture rate (t CO</t>
    </r>
    <r>
      <rPr>
        <b/>
        <vertAlign val="subscript"/>
        <sz val="10"/>
        <rFont val="Arial"/>
        <family val="2"/>
      </rPr>
      <t>2</t>
    </r>
    <r>
      <rPr>
        <b/>
        <sz val="10"/>
        <rFont val="Arial"/>
        <family val="2"/>
      </rPr>
      <t>/ hr plant)</t>
    </r>
  </si>
  <si>
    <r>
      <t>Residual emissions (t CO</t>
    </r>
    <r>
      <rPr>
        <b/>
        <vertAlign val="subscript"/>
        <sz val="10"/>
        <rFont val="Arial"/>
        <family val="2"/>
      </rPr>
      <t>2</t>
    </r>
    <r>
      <rPr>
        <b/>
        <sz val="10"/>
        <rFont val="Arial"/>
        <family val="2"/>
      </rPr>
      <t>/ hr plant)</t>
    </r>
  </si>
  <si>
    <r>
      <t>Reduction in RCO</t>
    </r>
    <r>
      <rPr>
        <b/>
        <vertAlign val="subscript"/>
        <sz val="10"/>
        <color theme="1"/>
        <rFont val="Arial"/>
        <family val="2"/>
      </rPr>
      <t>2</t>
    </r>
    <r>
      <rPr>
        <b/>
        <sz val="10"/>
        <color theme="1"/>
        <rFont val="Arial"/>
        <family val="2"/>
      </rPr>
      <t>*</t>
    </r>
  </si>
  <si>
    <r>
      <t>RCO</t>
    </r>
    <r>
      <rPr>
        <b/>
        <vertAlign val="subscript"/>
        <sz val="10"/>
        <color theme="1"/>
        <rFont val="Arial"/>
        <family val="2"/>
      </rPr>
      <t>2</t>
    </r>
    <r>
      <rPr>
        <b/>
        <sz val="10"/>
        <color theme="1"/>
        <rFont val="Arial"/>
        <family val="2"/>
      </rPr>
      <t xml:space="preserve"> = 0.3 (basic)</t>
    </r>
  </si>
  <si>
    <r>
      <t>Energy cost (kWh/ t CO</t>
    </r>
    <r>
      <rPr>
        <b/>
        <vertAlign val="subscript"/>
        <sz val="10"/>
        <color theme="1"/>
        <rFont val="Arial"/>
        <family val="2"/>
      </rPr>
      <t>2</t>
    </r>
    <r>
      <rPr>
        <b/>
        <sz val="10"/>
        <color theme="1"/>
        <rFont val="Arial"/>
        <family val="2"/>
      </rPr>
      <t>)</t>
    </r>
  </si>
  <si>
    <r>
      <t>RCO</t>
    </r>
    <r>
      <rPr>
        <b/>
        <vertAlign val="subscript"/>
        <sz val="10"/>
        <color theme="1"/>
        <rFont val="Arial"/>
        <family val="2"/>
      </rPr>
      <t>2</t>
    </r>
    <r>
      <rPr>
        <b/>
        <sz val="10"/>
        <color theme="1"/>
        <rFont val="Arial"/>
        <family val="2"/>
      </rPr>
      <t xml:space="preserve"> = 0.8 (ultrabasic)</t>
    </r>
  </si>
  <si>
    <r>
      <t>OpEx (£/ t CO</t>
    </r>
    <r>
      <rPr>
        <b/>
        <vertAlign val="subscript"/>
        <sz val="10"/>
        <color theme="1"/>
        <rFont val="Arial"/>
        <family val="2"/>
      </rPr>
      <t>2</t>
    </r>
    <r>
      <rPr>
        <b/>
        <sz val="10"/>
        <color theme="1"/>
        <rFont val="Arial"/>
        <family val="2"/>
      </rPr>
      <t>)</t>
    </r>
  </si>
  <si>
    <r>
      <t>* RCO</t>
    </r>
    <r>
      <rPr>
        <vertAlign val="subscript"/>
        <sz val="10"/>
        <color theme="1"/>
        <rFont val="Arial"/>
        <family val="2"/>
      </rPr>
      <t>2</t>
    </r>
    <r>
      <rPr>
        <sz val="10"/>
        <color theme="1"/>
        <rFont val="Arial"/>
        <family val="2"/>
      </rPr>
      <t xml:space="preserve"> = Maximum CO</t>
    </r>
    <r>
      <rPr>
        <vertAlign val="subscript"/>
        <sz val="10"/>
        <color theme="1"/>
        <rFont val="Arial"/>
        <family val="2"/>
      </rPr>
      <t>2</t>
    </r>
    <r>
      <rPr>
        <sz val="10"/>
        <color theme="1"/>
        <rFont val="Arial"/>
        <family val="2"/>
      </rPr>
      <t xml:space="preserve"> capture potential (t CO</t>
    </r>
    <r>
      <rPr>
        <vertAlign val="subscript"/>
        <sz val="10"/>
        <color theme="1"/>
        <rFont val="Arial"/>
        <family val="2"/>
      </rPr>
      <t>2</t>
    </r>
    <r>
      <rPr>
        <sz val="10"/>
        <color theme="1"/>
        <rFont val="Arial"/>
        <family val="2"/>
      </rPr>
      <t>/ t material)</t>
    </r>
  </si>
  <si>
    <r>
      <t>Huijgen, W.J., Comans, R.N. and Witkamp, G.J., 2007. Cost evaluation of CO</t>
    </r>
    <r>
      <rPr>
        <vertAlign val="subscript"/>
        <sz val="10"/>
        <color theme="1"/>
        <rFont val="Arial"/>
        <family val="2"/>
      </rPr>
      <t>2</t>
    </r>
    <r>
      <rPr>
        <sz val="10"/>
        <color theme="1"/>
        <rFont val="Arial"/>
        <family val="2"/>
      </rPr>
      <t xml:space="preserve"> sequestration by aqueous mineral carbonation. Energy Conversion and Management, 48(7), pp.1923-1935.</t>
    </r>
  </si>
  <si>
    <r>
      <t>Cefic, E.C.T.A., 2011. Guidelines for measuring and managing CO</t>
    </r>
    <r>
      <rPr>
        <vertAlign val="subscript"/>
        <sz val="10"/>
        <color theme="1"/>
        <rFont val="Arial"/>
        <family val="2"/>
      </rPr>
      <t>2</t>
    </r>
    <r>
      <rPr>
        <sz val="10"/>
        <color theme="1"/>
        <rFont val="Arial"/>
        <family val="2"/>
      </rPr>
      <t xml:space="preserve"> emission from freight transport operations. Cefic Report, 1(2011), pp.1-18.</t>
    </r>
  </si>
  <si>
    <r>
      <t>Beerling, D.J., Kantzas, E.P., Lomas, M.R., Wade, P., Eufrasio, R.M., Renforth, P., Sarkar, B., Andrews, M.G., James, R.H., Pearce, C.R. and Mercure, J.F., 2020. Potential for large-scale CO</t>
    </r>
    <r>
      <rPr>
        <vertAlign val="subscript"/>
        <sz val="10"/>
        <color theme="1"/>
        <rFont val="Arial"/>
        <family val="2"/>
      </rPr>
      <t>2</t>
    </r>
    <r>
      <rPr>
        <sz val="10"/>
        <color theme="1"/>
        <rFont val="Arial"/>
        <family val="2"/>
      </rPr>
      <t xml:space="preserve"> removal via enhanced rock weathering with croplands. Nature, 583(7815), pp.242-248.</t>
    </r>
  </si>
  <si>
    <t>Technology description - Direct air capture</t>
  </si>
  <si>
    <t>Technology description - Afforestation</t>
  </si>
  <si>
    <t>Reviewed by</t>
  </si>
  <si>
    <t>This dataset was prepared by the principal authors for use in the NEGEM project and it is intended to be released publicly as an open-access deliverable. In particular, no representation or warranty is given as to the achievement or reasonableness of any estimates, projections or targets and nothing in this dataset should be relied upon as a promise or representation as to the future performance of the investigated systems. The sole responsibility for the content of this database lies with the authors. It does not necessarily reflect the opinion of the European Union. Neither the European Commission nor Innovation and Networks Executive Agency are responsible for any use that may be made of the information contained therein.</t>
  </si>
  <si>
    <t>Deutz, S. and Bardow, A., 2021. Life-cycle assessment of an industrial direct air capture process based on temperature–vacuum swing adsorption. Nature Energy, pp.1-11.</t>
  </si>
  <si>
    <t>Each of the following datasheets contain summarising references for the data in addition to notes where relevant. Importantly, the data is sourced principally from external references for most of the parameters. Costing parameters for some technologies (such as fuel/ fertilizer costs in afforestation) have been estimated by the authors in v1 of the database to be updated with more representative data sources. This database is an evolving deliverable and will be updated to account for the inclusion of new negative emissions technologies and associated data over the course of the project. Furthermore, newer and updated sources of data are likely to be published from project partners and external stakeholders during the project and will require incorporation to ensure that the database maintains its relevance. This database will be used by stakeholders within WP3, 4, 7 &amp; 8 for modelling and assessment of negative emission technologies, whilst also forming parts of subsequent deliverables.</t>
  </si>
  <si>
    <t>Note that these parameters could vary quite significantly depending on type of adsorbent</t>
  </si>
  <si>
    <r>
      <t>Chatterjee, S. and Huang, K.W., 2020. Unrealistic energy and materials requirement for direct air capture in deep mitigation pathways. </t>
    </r>
    <r>
      <rPr>
        <i/>
        <sz val="10"/>
        <color rgb="FF222222"/>
        <rFont val="Arial"/>
        <family val="2"/>
      </rPr>
      <t>Nature Communications</t>
    </r>
    <r>
      <rPr>
        <sz val="10"/>
        <color rgb="FF222222"/>
        <rFont val="Arial"/>
        <family val="2"/>
      </rPr>
      <t>, </t>
    </r>
    <r>
      <rPr>
        <i/>
        <sz val="10"/>
        <color rgb="FF222222"/>
        <rFont val="Arial"/>
        <family val="2"/>
      </rPr>
      <t>11</t>
    </r>
    <r>
      <rPr>
        <sz val="10"/>
        <color rgb="FF222222"/>
        <rFont val="Arial"/>
        <family val="2"/>
      </rPr>
      <t>(1), pp.1-3.</t>
    </r>
  </si>
  <si>
    <r>
      <t>This database has been developed to support mathematical analyses of different greenhouse gas removal technologies and their associated deployment implications. The final form of this deliverable at the end of the project will detail a comprehensive, member state-specific database of negative emissions technologies, which build on existing knowledge by scaling the costs by social license to operate. This will follow internal discussions and a subsequent decision on the extent to which costs may increase due to potential public resistance to subterranean carbon sequestration.The initial set of technologies considered in this dataset includes bioenergy with CO</t>
    </r>
    <r>
      <rPr>
        <vertAlign val="subscript"/>
        <sz val="10"/>
        <rFont val="Arial"/>
        <family val="2"/>
      </rPr>
      <t>2</t>
    </r>
    <r>
      <rPr>
        <sz val="10"/>
        <rFont val="Arial"/>
        <family val="2"/>
      </rPr>
      <t xml:space="preserve"> capture and storage (BECCS), direct air capture and storage (DACCS), afforestation (AF), and enhanced weathering (EW) as they are a representative set of the most commonly reported negative emissions technologies. This list is not intended to be conclusive and will be periodically updated to reflect progress in the characterisation of negative emission technologies. This follows appraisals of relevant technologies reported within Deliverable 1.1 from WP1, and will undergo a harmonisation procedure with the technical data used for lifecycle assessment. The database is used to represent the techno-economics of different negative emission technologies using both unit and system-level data. The type of operations presented for each technology varies due to their nature and location-specific data are required for the accurate characterisation of some process. The inclusion of regional parameters for fuel carbon footprint, geological resources, etc., have been excluded from this database as these impacts are not typically ascribed to the technologies themselves.</t>
    </r>
  </si>
  <si>
    <t>Contemporary studies tend to assume the lower range of these parameters assuming a more optimistic set of values which reflect newer technologies.</t>
  </si>
  <si>
    <r>
      <t>Bioenergy with CCS is a  considered one of the most promising technologies for large-scale atomspheric CO</t>
    </r>
    <r>
      <rPr>
        <vertAlign val="subscript"/>
        <sz val="10"/>
        <rFont val="Arial"/>
        <family val="2"/>
      </rPr>
      <t>2</t>
    </r>
    <r>
      <rPr>
        <sz val="10"/>
        <rFont val="Arial"/>
        <family val="2"/>
      </rPr>
      <t xml:space="preserve"> removal and commonly implemented in integrated assessment models (IAMs). The concept of sequestering CO</t>
    </r>
    <r>
      <rPr>
        <vertAlign val="subscript"/>
        <sz val="10"/>
        <rFont val="Arial"/>
        <family val="2"/>
      </rPr>
      <t>2</t>
    </r>
    <r>
      <rPr>
        <sz val="10"/>
        <rFont val="Arial"/>
        <family val="2"/>
      </rPr>
      <t xml:space="preserve"> emissions released from the conversion of biomass was first developed by (Obersteiner et al., 2001).  The most recent Assessment Report of the Intergovernmental panel on climate change (IPCC) has indicated the prominent role of BECCS in limiting the degree of warming to within 2°C, and the International Energy Agency (IEA) suggests that at least 2 Gt CO</t>
    </r>
    <r>
      <rPr>
        <vertAlign val="subscript"/>
        <sz val="10"/>
        <rFont val="Arial"/>
        <family val="2"/>
      </rPr>
      <t>2</t>
    </r>
    <r>
      <rPr>
        <sz val="10"/>
        <rFont val="Arial"/>
        <family val="2"/>
      </rPr>
      <t xml:space="preserve"> removal is needed from BECCS by 2050 (IEA, 2009). Several different thermochemical pathways (pyrolysis, gasification, combustion, etc.) can be used to convert biomass and produce energy and the choice of technology ultimately depends on the application. Nevertheless, the most commonly known and modelled pathway for BECCS involves the combustion of biomass with air/ pure O</t>
    </r>
    <r>
      <rPr>
        <vertAlign val="subscript"/>
        <sz val="10"/>
        <rFont val="Arial"/>
        <family val="2"/>
      </rPr>
      <t>2</t>
    </r>
    <r>
      <rPr>
        <sz val="10"/>
        <rFont val="Arial"/>
        <family val="2"/>
      </rPr>
      <t xml:space="preserve"> to produce heat and/ or power, with the subsequent capture of CO</t>
    </r>
    <r>
      <rPr>
        <vertAlign val="subscript"/>
        <sz val="10"/>
        <rFont val="Arial"/>
        <family val="2"/>
      </rPr>
      <t>2</t>
    </r>
    <r>
      <rPr>
        <sz val="10"/>
        <rFont val="Arial"/>
        <family val="2"/>
      </rPr>
      <t xml:space="preserve"> released in its processing. At present, biomass-fueled power production is commonly used across the world and the first pilot plant with CCS infrastructure began operation in 2017, storing around 1 Mt CO</t>
    </r>
    <r>
      <rPr>
        <vertAlign val="subscript"/>
        <sz val="10"/>
        <rFont val="Arial"/>
        <family val="2"/>
      </rPr>
      <t>2</t>
    </r>
    <r>
      <rPr>
        <sz val="10"/>
        <rFont val="Arial"/>
        <family val="2"/>
      </rPr>
      <t xml:space="preserve"> per annum. Therefore, the reference data used to characterise the techno-economics of BECCS processes below should be taken as an indicative estimate. The majority of the technical plant data is sourced from the (World Energy Outlook, 2016) with the remaining dataset approximated from (Fajardy et. al, 2017). The technical data is representative of a plant size of 500 MW assuming a direct-fired biomass power plant. The cost breakdown data for the overall investment capital is sourced from JEDI NREL. </t>
    </r>
    <r>
      <rPr>
        <sz val="10"/>
        <rFont val="Arial"/>
        <family val="2"/>
      </rPr>
      <t>There are a series of variants for bioenergy with CCS, each of which has their own technical datasets and economic performance coefficients, and they should be investigated in more detail if they are considered highly relevant especially based on societal acceptance in some member states in the EU. In such cases, these variants will be added to the base data in subsequent updates of the database following consultations with stakeholders and project partners.</t>
    </r>
  </si>
  <si>
    <t>Wheat straw</t>
  </si>
  <si>
    <r>
      <t>It is important to note that whilst data on land use, water use, etc., are especially relevant for BECCS processes, this data is primarily a function of the type of feedstocks used in the plant. This data, along with the biogeophysical constraints, forms part of Deliverable 4.2. The key technical parameters in BECCS processes are the energy efficiencies of the system, CO</t>
    </r>
    <r>
      <rPr>
        <vertAlign val="subscript"/>
        <sz val="10"/>
        <rFont val="Arial"/>
        <family val="2"/>
      </rPr>
      <t>2</t>
    </r>
    <r>
      <rPr>
        <sz val="10"/>
        <rFont val="Arial"/>
        <family val="2"/>
      </rPr>
      <t xml:space="preserve"> capture rates, build rates, etc.</t>
    </r>
  </si>
  <si>
    <r>
      <t>Afforestation is the most well-understood NET and often widely discussed by a range of stakeholders from academia, governments, industry, NGO community, etc. The IPCC defines afforestation as the "direct human-induced conversion of non-forested land to forested land through planting, seeding and/ or the human-induced promotion of natural seed sources." In particular, afforestation is the practice of developing forests in areas which were not deforested within the past 50 years and reforestation is the practice of replanting recently deforested forests. Although there are no perceived technical barriers to large-scale deployment, there are concerns around the impermanent nature of CO</t>
    </r>
    <r>
      <rPr>
        <vertAlign val="subscript"/>
        <sz val="10"/>
        <rFont val="Arial"/>
        <family val="2"/>
      </rPr>
      <t>2</t>
    </r>
    <r>
      <rPr>
        <sz val="10"/>
        <rFont val="Arial"/>
        <family val="2"/>
      </rPr>
      <t xml:space="preserve"> storage via afforestation as the storage timeframe can vary between decades and centuries. Nevertheless, afforestation can be used to remove a significant quantity of CO</t>
    </r>
    <r>
      <rPr>
        <vertAlign val="subscript"/>
        <sz val="10"/>
        <rFont val="Arial"/>
        <family val="2"/>
      </rPr>
      <t>2</t>
    </r>
    <r>
      <rPr>
        <sz val="10"/>
        <rFont val="Arial"/>
        <family val="2"/>
      </rPr>
      <t xml:space="preserve"> at a cost of $10 - 50/ tonne CO</t>
    </r>
    <r>
      <rPr>
        <vertAlign val="subscript"/>
        <sz val="10"/>
        <rFont val="Arial"/>
        <family val="2"/>
      </rPr>
      <t>2</t>
    </r>
    <r>
      <rPr>
        <sz val="10"/>
        <rFont val="Arial"/>
        <family val="2"/>
      </rPr>
      <t xml:space="preserve"> removed. Afforestation is usually modelled as a sequential interaction between a series of unit operations, each of which has their own set of technical parameters. These unit operations are mathematically represented using equation-oriented models and used to estimate the total biomass stock, biogenic carbon sequestration potential, risk from fires, impact of forestry operations, and forestry management. A detailed representation of all modelling parameters associated with each sub-model is beyond the scope of this deliverable and will form part of the user and technical documentation for the modelling tool, but overarching estimates are provided for the key technical parameters.</t>
    </r>
  </si>
  <si>
    <r>
      <t>Enhanced weathering technologies are actively undergoing investigation for their long-term CO</t>
    </r>
    <r>
      <rPr>
        <vertAlign val="subscript"/>
        <sz val="10"/>
        <rFont val="Arial"/>
        <family val="2"/>
      </rPr>
      <t>2</t>
    </r>
    <r>
      <rPr>
        <sz val="10"/>
        <rFont val="Arial"/>
        <family val="2"/>
      </rPr>
      <t xml:space="preserve"> removal potential from the atmosphere. In practice, the technology operates by the dissolution of silicate materials on the land surface. Studies have reported a vast theoretical potential for scalable carbon removal through this technology although its actual deployment potential is principally limited by the availability of suitable rock in a region. The majority of estimated potential is assumed to lie in basic and ultrabasic rock formations but crucially determined by the grain sizes and the weathering rates (Renforth, 2012), (Strefler et al., 2018). More research needs to focus on the life-cycle impacts of the all the process involved to provide a comprehensive understanding of the overall deployment potential of this technology towards climate change mitigation. Rapid deployment of this technology is assumed to be possible due to the maturity of existing supply chains that are currently used to crush limestone and spread them to reverse soil acidifcation (Kantola et al., 2017), (Beerling et al., 2018). High-level cost-estimates are presented in this work based on (Renforth et al., 2012), but regional differences are noted across countries in the world depending on labour, diesel and electricity costs (Beerling et al., 2020). More granular datasets will be developed to reflect the cost of fuel and labour, along with water requirements for countries in Europe in an updated version of this deliverable. </t>
    </r>
  </si>
  <si>
    <t>Call identifier: H2020-LC-CLA-02-2019 - Negative emissions and land-use based mitigation assessment</t>
  </si>
  <si>
    <t>VTT</t>
  </si>
  <si>
    <t>PIK</t>
  </si>
  <si>
    <t>ICL</t>
  </si>
  <si>
    <t>UCAM</t>
  </si>
  <si>
    <t>Relevant project partners</t>
  </si>
  <si>
    <t>ETH</t>
  </si>
  <si>
    <t>Potsdam Institute for Climate Impact Research, Germany</t>
  </si>
  <si>
    <t>Imperial College of Science Technology and Medicine, United Kingdom</t>
  </si>
  <si>
    <t>University of Cambridge, United Kingdom</t>
  </si>
  <si>
    <t>Eidgenössische Technische Hochschule Zürich, Switzerland</t>
  </si>
  <si>
    <t>Selene Cobo (ETH), Constanze Werner (PIK), Lucrezia Nava (UCAM), Kati Koponen (VTT), Lassi Similä (VTT), Jere Elfving (VTT), Tiina Koljonen (VTT)</t>
  </si>
  <si>
    <t>VTT Technical Research Centre of Finland Ltd, Finland</t>
  </si>
  <si>
    <t>D4.1</t>
  </si>
  <si>
    <t>Work Package</t>
  </si>
  <si>
    <t>Task</t>
  </si>
  <si>
    <t>WP4: Costs and risks assessment</t>
  </si>
  <si>
    <t>T4.1 Develop NETs database</t>
  </si>
  <si>
    <t>30.09.2020</t>
  </si>
  <si>
    <t>Horizon 2020, Grant Agreement no. 869192</t>
  </si>
  <si>
    <t>Nixon Sunny* (ICL), Solene Chiquier* (ICL), Piera Patrizio (ICL), Niall Mac Dowell (ICL)</t>
  </si>
  <si>
    <t>* Nixon Sunny and Solene Chiquier contributed equally to this deliverable.</t>
  </si>
  <si>
    <t>Contributorship statement</t>
  </si>
  <si>
    <r>
      <t>Direct Air Capture (DAC) technologies are considered as NETs when they are able to remove CO</t>
    </r>
    <r>
      <rPr>
        <vertAlign val="subscript"/>
        <sz val="10"/>
        <rFont val="Arial"/>
        <family val="2"/>
      </rPr>
      <t>2</t>
    </r>
    <r>
      <rPr>
        <sz val="10"/>
        <rFont val="Arial"/>
        <family val="2"/>
      </rPr>
      <t xml:space="preserve"> from the atmosphere permanently over a sufficiently long timeframe. The CO</t>
    </r>
    <r>
      <rPr>
        <vertAlign val="subscript"/>
        <sz val="10"/>
        <rFont val="Arial"/>
        <family val="2"/>
      </rPr>
      <t>2</t>
    </r>
    <r>
      <rPr>
        <sz val="10"/>
        <rFont val="Arial"/>
        <family val="2"/>
      </rPr>
      <t xml:space="preserve"> in the air can be captured using contact with basic liquids, and solids and later released at different operating conditions to be transported and sequestered for long-term geological storage. This latter desorption step is an endothermic process and very energy-intensive, requiring clean fuel inputs to maximise carbon removal. The energy requirements stem from the lower CO</t>
    </r>
    <r>
      <rPr>
        <vertAlign val="subscript"/>
        <sz val="10"/>
        <rFont val="Arial"/>
        <family val="2"/>
      </rPr>
      <t>2</t>
    </r>
    <r>
      <rPr>
        <sz val="10"/>
        <rFont val="Arial"/>
        <family val="2"/>
      </rPr>
      <t xml:space="preserve"> concentration in air of approximately 400 ppm, or 0.04% in comparison to around 10% in most typical industrial flue gas outlets. There are two types of DAC technologies that are commonly discussed in literature - CO</t>
    </r>
    <r>
      <rPr>
        <vertAlign val="subscript"/>
        <sz val="10"/>
        <rFont val="Arial"/>
        <family val="2"/>
      </rPr>
      <t>2</t>
    </r>
    <r>
      <rPr>
        <sz val="10"/>
        <rFont val="Arial"/>
        <family val="2"/>
      </rPr>
      <t xml:space="preserve"> separation using liquid solvents and solid sorbents. These are described separately with different operating parameters and costs in this database as reflected in academic literature. The total costs of DAC are reported to range between $100 - 1,000/ tCO</t>
    </r>
    <r>
      <rPr>
        <vertAlign val="subscript"/>
        <sz val="10"/>
        <rFont val="Arial"/>
        <family val="2"/>
      </rPr>
      <t>2</t>
    </r>
    <r>
      <rPr>
        <sz val="10"/>
        <rFont val="Arial"/>
        <family val="2"/>
      </rPr>
      <t xml:space="preserve"> captured (Ishimoto et al., 2017), with upper range estimated using the minimum thermodynamic separation energy. Cost estimates for solvent-based capture vary between $300 - 820/ tCO</t>
    </r>
    <r>
      <rPr>
        <vertAlign val="subscript"/>
        <sz val="10"/>
        <rFont val="Arial"/>
        <family val="2"/>
      </rPr>
      <t>2</t>
    </r>
    <r>
      <rPr>
        <sz val="10"/>
        <rFont val="Arial"/>
        <family val="2"/>
      </rPr>
      <t xml:space="preserve"> captured with the lower estimate attainable through process optimisation (Socolow et al., 2011), (Mazzotti et al., 2013), (Zeman, 2014). However, alternative flow configurations have been proposed involving a combination of cross-flow gas-liquid with a cost estimate of $336 - 389/ tCO</t>
    </r>
    <r>
      <rPr>
        <vertAlign val="subscript"/>
        <sz val="10"/>
        <rFont val="Arial"/>
        <family val="2"/>
      </rPr>
      <t>2</t>
    </r>
    <r>
      <rPr>
        <sz val="10"/>
        <rFont val="Arial"/>
        <family val="2"/>
      </rPr>
      <t xml:space="preserve"> captured (Holmes and Keith, 2012). (Keith et al., 2018) proposed a novel process in which CO</t>
    </r>
    <r>
      <rPr>
        <vertAlign val="subscript"/>
        <sz val="10"/>
        <rFont val="Arial"/>
        <family val="2"/>
      </rPr>
      <t>2</t>
    </r>
    <r>
      <rPr>
        <sz val="10"/>
        <rFont val="Arial"/>
        <family val="2"/>
      </rPr>
      <t xml:space="preserve"> is captured from air in combination with oxy-fired regneration in a carbonate-based capture system with cost estimates reported to range between $93 and $220/ tCO</t>
    </r>
    <r>
      <rPr>
        <vertAlign val="subscript"/>
        <sz val="10"/>
        <rFont val="Arial"/>
        <family val="2"/>
      </rPr>
      <t>2</t>
    </r>
    <r>
      <rPr>
        <sz val="10"/>
        <rFont val="Arial"/>
        <family val="2"/>
      </rPr>
      <t xml:space="preserve"> captured. The contents below provide a schematic overview of the DAC process, but a detailed evaluation of the individual components is beyond the scope of this deliverable. Data for process is captured here for transparency and to enable comparisons to be made. Notably, these process archetypes must not be interpreted as a comprehensive list of DAC systems as more technology variants are being actively researched and developed (Deutz &amp; Bardow, 2021). Recent estimates of energy and material requirements of DAC systems are critically discussed in (Chatterjee &amp; Huang, 2020). Overall, data for system-level modelling is summarised here (Chiquier et al, 2022) (Chiquier, 2022).In particular, v2 of this dataset does not project any cost-reductions/ technology improvements over time. However, subsequent updates will incorporate pragmatic considerations related to cost-reductions and technology improvements from ongoing research by the IEAGHG programme, which includes NEGEM partners as expert stakeholders. The year of costing is assumed to be 2015 with costs measured in US dollars.</t>
    </r>
  </si>
  <si>
    <r>
      <t>Chiquier, S., Fajardy, M. and Mac Dowell, N., 2022. CO</t>
    </r>
    <r>
      <rPr>
        <vertAlign val="subscript"/>
        <sz val="10"/>
        <color rgb="FF222222"/>
        <rFont val="Arial"/>
        <family val="2"/>
      </rPr>
      <t>2</t>
    </r>
    <r>
      <rPr>
        <sz val="10"/>
        <color rgb="FF222222"/>
        <rFont val="Arial"/>
        <family val="2"/>
      </rPr>
      <t xml:space="preserve"> removal and 1.5 °C: what, when, where, and how? Energy Advances. 2022. Vol. 1, no. 8, pp. 524–561. DOI 10.1039/D2YA00108J. </t>
    </r>
  </si>
  <si>
    <t xml:space="preserve">Chiquier, S., 2022. The Implications of the Paris Agreement on Carbon Dioxide Removal (CDR) — Techno-Economics, Potential, Efficiency and Permanence of CDR pathways. Thesis. Imperial College London. </t>
  </si>
  <si>
    <r>
      <t>Total growing stock in forests - 2015 (m</t>
    </r>
    <r>
      <rPr>
        <b/>
        <vertAlign val="superscript"/>
        <sz val="10"/>
        <color theme="1"/>
        <rFont val="Arial"/>
        <family val="2"/>
      </rPr>
      <t>3</t>
    </r>
    <r>
      <rPr>
        <b/>
        <sz val="10"/>
        <color theme="1"/>
        <rFont val="Arial"/>
        <family val="2"/>
      </rPr>
      <t>/ ha)</t>
    </r>
  </si>
  <si>
    <t>Total forest area  - 2015 (ha)</t>
  </si>
  <si>
    <t>Total planted forest area - 2015 (ha)</t>
  </si>
  <si>
    <t>Total forest area change rate - 2015</t>
  </si>
  <si>
    <t>Total planted forest area change rate - 2015</t>
  </si>
  <si>
    <t xml:space="preserve">Mean forest canopy height (m) </t>
  </si>
  <si>
    <t>(FAO, 2015) FAO, Global Forest Resources Assessment 2015 - Desk reference, Rome, 2015.</t>
  </si>
  <si>
    <t>DAC system-level modelling parameters *</t>
  </si>
  <si>
    <t>HT aqueous solution - fuelled by natural gas alone**</t>
  </si>
  <si>
    <t>HT aqueous solution - fuelled by natural gas** and electricity</t>
  </si>
  <si>
    <t>* from (Chiquier et al., 2022) and (Chiquier, 2022), adapted from (Keith et al., 2018) and (Climeworks, 2018).</t>
  </si>
  <si>
    <t>** Natural gas may only be used in the transition phase depending on the evolution of technological progress and the carbon intensity of the natural gas and electricity are not captured here, although important, as they are dependent on the region of operation. Synthetic methane or biomethane may be used in a net-zero system and the environmental footprint owing to these energy vectors should be appropriated characterised following a comprehensive lifecycle assessment. The electricity may be sourced from dedicated net-zero power systems or the power grid, however the impacts of the grid mix must be evaluated to understand the value of this supply in DAC systems.</t>
  </si>
  <si>
    <t>(Chiquier, S., 2022)</t>
  </si>
  <si>
    <t xml:space="preserve">AALDE, Harald, GONZALEZ, Patrick, GYTARSKY, Michael, KRUG, Thelma, KURZ, Werner A., OGLE, Stephen, RAISON, John, SCHOENE, Dieter, RAVINDRANATH, N.H., ELHASSAN, Nagmeldin G., HEATH, Linda S., HIGUCHI, Niro, KAINJA, Samuel, MATSUMOTO, Mitsuo, SÁNCHEZ, María José Sanz and SOMOGYI, Zoltan, 2006. Chapter 4 - Forest Land in Volume 4: Agriculture, Forestry and Other Land Use - IPCC Guidelines for National Greenhouse Gas Inventories. </t>
  </si>
  <si>
    <t>Adapted from (Aalde et al., 2006)</t>
  </si>
  <si>
    <t>Chiquier, S., 2022. The Implications of the Paris Agreement on Carbon Dioxide Removal (CDR) — Techno-Economics, Potential, Efficiency and Permanence of CDR pathways. Thesis. Imperial College London.</t>
  </si>
  <si>
    <t>Chiquier, S. and Mac Dowell, N., 2022. Chapter 9: Afforestation/Reforestation (AR) in Greenhouse Gas Removal Technologies - Energy and Environment Series. Royal Society of Chemistry.</t>
  </si>
  <si>
    <t>C. L. Whittaker, N. D. Mortimer and R. W. Matthews, North Energy, 2010</t>
  </si>
  <si>
    <t>§ Adapted from:</t>
  </si>
  <si>
    <t>* Adapted from:</t>
  </si>
  <si>
    <t>** Adapted from:</t>
  </si>
  <si>
    <t>LANDFIRE Program: Data Products - Fire Regime.</t>
  </si>
  <si>
    <t>Mean fire return interval (years)</t>
  </si>
  <si>
    <t>(Chiquier, S., 2022) and (Chiquier, S. and Mac Dowell, N., 2022) §</t>
  </si>
  <si>
    <t>(Chiquier, S., 2022) and (Chiquier, S. and Mac Dowell, N., 2022) **</t>
  </si>
  <si>
    <t>(Chiquier, S., 2022) and (Chiquier, S. and Mac Dowell, N., 2022) *</t>
  </si>
  <si>
    <t>Reforestation potential by country (ha)</t>
  </si>
  <si>
    <t>(Chiquier, S., 2022) and (Chiquier et al., 2022) †</t>
  </si>
  <si>
    <t xml:space="preserve"> † Adapted from:</t>
  </si>
  <si>
    <r>
      <t>Chiquier, S., Fajardy, M. and Mac Dowell, N., 2022. CO</t>
    </r>
    <r>
      <rPr>
        <vertAlign val="subscript"/>
        <sz val="10"/>
        <color rgb="FF222222"/>
        <rFont val="Arial"/>
        <family val="2"/>
      </rPr>
      <t>2</t>
    </r>
    <r>
      <rPr>
        <sz val="10"/>
        <color rgb="FF222222"/>
        <rFont val="Arial"/>
        <family val="2"/>
      </rPr>
      <t xml:space="preserve"> removal and 1.5 °C: what, when, where, and how? Energy Advances. 2022. Vol. 1, no. 8, pp. 524–561.</t>
    </r>
  </si>
  <si>
    <r>
      <t xml:space="preserve">GRISCOM, Bronson W, ADAMS, Justin, ELLIS, Peter W, HOUGHTON, Richard A, LOMAX, Guy, MITEVA, Daniela A, SCHLESINGER, William H, SHOCH, David, SIIKAMÄKI, Juha V, SMITH, Pete, WOODBURY, Peter, ZGANJAR, Chris, BLACKMAN, Allen, CAMPARI, João, CONANT, Richard T, DELGADO, Christopher, ELIAS, Patricia, GOPALAKRISHNA, Trisha, HAMSIK, Marisa R, HERRERO, Mario, KIESECKER, Joseph, LANDIS, Emily, LAESTADIUS, Lars, LEAVITT, Sara M, MINNEMEYER, Susan, POLASKY, Stephen, POTAPOV, Peter, PUTZ, Francis E, SANDERMAN, Jonathan, SILVIUS, Marcel, WOLLENBERG, Eva and FARGIONE, Joseph, 2017. Natural climate solutions. </t>
    </r>
    <r>
      <rPr>
        <i/>
        <sz val="10"/>
        <color theme="1"/>
        <rFont val="Arial"/>
        <family val="2"/>
      </rPr>
      <t>Proceedings of the National Academy of Sciences of the United States of America</t>
    </r>
    <r>
      <rPr>
        <sz val="10"/>
        <color theme="1"/>
        <rFont val="Arial"/>
        <family val="2"/>
      </rPr>
      <t>. 31 October 2017. Vol. 114, no. 44, pp. 11645–11650. DOI 10.1073/pnas.1710465114.</t>
    </r>
  </si>
  <si>
    <r>
      <t xml:space="preserve">FAO, 2011. </t>
    </r>
    <r>
      <rPr>
        <i/>
        <sz val="11"/>
        <color theme="1"/>
        <rFont val="Calibri"/>
        <family val="2"/>
        <scheme val="minor"/>
      </rPr>
      <t>Global Ecological Zones for FAO Forest Reporting: 2010 Update</t>
    </r>
    <r>
      <rPr>
        <sz val="11"/>
        <color theme="1"/>
        <rFont val="Calibri"/>
        <family val="2"/>
        <scheme val="minor"/>
      </rPr>
      <t>. Rome. Forest Resources Assessment Working Paper. Contact</t>
    </r>
  </si>
  <si>
    <t>25.10.2022</t>
  </si>
  <si>
    <t>NETP Database - update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</si>
</sst>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409]dd\-mmm\-yy;@"/>
    <numFmt numFmtId="165" formatCode="0.000000"/>
    <numFmt numFmtId="166" formatCode="&quot;$&quot;#,##0"/>
  </numFmts>
  <fonts count="47">
    <font>
      <sz val="11"/>
      <color theme="1"/>
      <name val="Calibri"/>
      <family val="2"/>
      <scheme val="minor"/>
    </font>
    <font>
      <sz val="8"/>
      <name val="Arial"/>
      <family val="2"/>
    </font>
    <font>
      <b/>
      <sz val="8"/>
      <name val="Arial"/>
      <family val="2"/>
    </font>
    <font>
      <sz val="10"/>
      <name val="Arial"/>
      <family val="2"/>
    </font>
    <font>
      <b/>
      <sz val="12"/>
      <color theme="7" tint="-0.249977111117893"/>
      <name val="Arial"/>
      <family val="2"/>
    </font>
    <font>
      <b/>
      <sz val="8"/>
      <color indexed="23"/>
      <name val="Arial"/>
      <family val="2"/>
    </font>
    <font>
      <b/>
      <sz val="8"/>
      <color indexed="54"/>
      <name val="Arial"/>
      <family val="2"/>
    </font>
    <font>
      <sz val="12"/>
      <name val="Arial"/>
      <family val="2"/>
    </font>
    <font>
      <b/>
      <sz val="10"/>
      <name val="Arial"/>
      <family val="2"/>
    </font>
    <font>
      <b/>
      <sz val="14"/>
      <color theme="4"/>
      <name val="Arial"/>
      <family val="2"/>
    </font>
    <font>
      <b/>
      <sz val="8"/>
      <color theme="4"/>
      <name val="Arial"/>
      <family val="2"/>
    </font>
    <font>
      <b/>
      <sz val="10"/>
      <color theme="4"/>
      <name val="Arial"/>
      <family val="2"/>
    </font>
    <font>
      <vertAlign val="subscript"/>
      <sz val="10"/>
      <name val="Arial"/>
      <family val="2"/>
    </font>
    <font>
      <sz val="8"/>
      <color indexed="19"/>
      <name val="Arial"/>
      <family val="2"/>
    </font>
    <font>
      <sz val="11"/>
      <color theme="1"/>
      <name val="Calibri"/>
      <family val="2"/>
      <scheme val="minor"/>
    </font>
    <font>
      <sz val="10"/>
      <name val="Courier"/>
    </font>
    <font>
      <sz val="10"/>
      <color theme="1"/>
      <name val="Arial"/>
      <family val="2"/>
    </font>
    <font>
      <sz val="11"/>
      <color theme="1"/>
      <name val="Arial"/>
      <family val="2"/>
    </font>
    <font>
      <sz val="10"/>
      <color rgb="FF222222"/>
      <name val="Arial"/>
      <family val="2"/>
    </font>
    <font>
      <b/>
      <vertAlign val="subscript"/>
      <sz val="10"/>
      <name val="Arial"/>
      <family val="2"/>
    </font>
    <font>
      <b/>
      <sz val="10"/>
      <color theme="1"/>
      <name val="Arial"/>
      <family val="2"/>
    </font>
    <font>
      <b/>
      <sz val="11"/>
      <color theme="1"/>
      <name val="Calibri"/>
      <family val="2"/>
      <scheme val="minor"/>
    </font>
    <font>
      <vertAlign val="superscript"/>
      <sz val="10"/>
      <name val="Arial"/>
      <family val="2"/>
    </font>
    <font>
      <vertAlign val="subscript"/>
      <sz val="10"/>
      <color theme="1"/>
      <name val="Arial"/>
      <family val="2"/>
    </font>
    <font>
      <sz val="8"/>
      <name val="Calibri"/>
      <family val="2"/>
      <scheme val="minor"/>
    </font>
    <font>
      <sz val="10"/>
      <color theme="1"/>
      <name val="Arial"/>
      <family val="2"/>
    </font>
    <font>
      <sz val="10"/>
      <name val="Arial"/>
      <family val="2"/>
    </font>
    <font>
      <sz val="11"/>
      <name val="Calibri"/>
      <family val="2"/>
    </font>
    <font>
      <sz val="11"/>
      <color rgb="FF000000"/>
      <name val="Calibri"/>
      <family val="2"/>
    </font>
    <font>
      <sz val="11"/>
      <color rgb="FF3F3F76"/>
      <name val="Calibri"/>
      <family val="2"/>
      <scheme val="minor"/>
    </font>
    <font>
      <sz val="11"/>
      <color theme="1"/>
      <name val="Calibri"/>
      <family val="2"/>
    </font>
    <font>
      <b/>
      <sz val="11"/>
      <color rgb="FF2E2E2E"/>
      <name val="NexusSerif"/>
      <charset val="1"/>
    </font>
    <font>
      <b/>
      <sz val="11"/>
      <color rgb="FF2E2E2E"/>
      <name val="Calibri"/>
      <family val="2"/>
    </font>
    <font>
      <sz val="11"/>
      <color rgb="FF2E2E2E"/>
      <name val="Calibri"/>
      <family val="2"/>
    </font>
    <font>
      <vertAlign val="superscript"/>
      <sz val="10"/>
      <color theme="1"/>
      <name val="Arial"/>
      <family val="2"/>
    </font>
    <font>
      <sz val="10"/>
      <color rgb="FF444444"/>
      <name val="Arial"/>
      <family val="2"/>
    </font>
    <font>
      <sz val="10"/>
      <color rgb="FF000000"/>
      <name val="Arial"/>
      <family val="2"/>
    </font>
    <font>
      <b/>
      <sz val="10"/>
      <color rgb="FF000000"/>
      <name val="Arial"/>
      <family val="2"/>
    </font>
    <font>
      <b/>
      <sz val="10"/>
      <color rgb="FF2E2E2E"/>
      <name val="Arial"/>
      <family val="2"/>
    </font>
    <font>
      <sz val="10"/>
      <color rgb="FF2E2E2E"/>
      <name val="Arial"/>
      <family val="2"/>
    </font>
    <font>
      <vertAlign val="subscript"/>
      <sz val="10"/>
      <color rgb="FF000000"/>
      <name val="Arial"/>
      <family val="2"/>
    </font>
    <font>
      <b/>
      <vertAlign val="superscript"/>
      <sz val="10"/>
      <color theme="1"/>
      <name val="Arial"/>
      <family val="2"/>
    </font>
    <font>
      <b/>
      <vertAlign val="subscript"/>
      <sz val="10"/>
      <color theme="1"/>
      <name val="Arial"/>
      <family val="2"/>
    </font>
    <font>
      <i/>
      <sz val="10"/>
      <color rgb="FF222222"/>
      <name val="Arial"/>
      <family val="2"/>
    </font>
    <font>
      <vertAlign val="subscript"/>
      <sz val="10"/>
      <color rgb="FF222222"/>
      <name val="Arial"/>
      <family val="2"/>
    </font>
    <font>
      <i/>
      <sz val="10"/>
      <color theme="1"/>
      <name val="Arial"/>
      <family val="2"/>
    </font>
    <font>
      <i/>
      <sz val="11"/>
      <color theme="1"/>
      <name val="Calibri"/>
      <family val="2"/>
      <scheme val="minor"/>
    </font>
  </fonts>
  <fills count="10">
    <fill>
      <patternFill patternType="none"/>
    </fill>
    <fill>
      <patternFill patternType="gray125"/>
    </fill>
    <fill>
      <patternFill patternType="solid">
        <fgColor theme="6" tint="0.79998168889431442"/>
        <bgColor indexed="64"/>
      </patternFill>
    </fill>
    <fill>
      <patternFill patternType="solid">
        <fgColor theme="9" tint="0.59999389629810485"/>
        <bgColor indexed="64"/>
      </patternFill>
    </fill>
    <fill>
      <patternFill patternType="solid">
        <fgColor rgb="FFC6E0B4"/>
        <bgColor indexed="64"/>
      </patternFill>
    </fill>
    <fill>
      <patternFill patternType="solid">
        <fgColor rgb="FFFFFFCC"/>
      </patternFill>
    </fill>
    <fill>
      <patternFill patternType="solid">
        <fgColor rgb="FFEDEDED"/>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indexed="64"/>
      </top>
      <bottom/>
      <diagonal/>
    </border>
    <border>
      <left/>
      <right/>
      <top style="thin">
        <color rgb="FF000000"/>
      </top>
      <bottom style="thin">
        <color rgb="FF000000"/>
      </bottom>
      <diagonal/>
    </border>
    <border>
      <left/>
      <right style="thin">
        <color rgb="FF000000"/>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top/>
      <bottom style="thin">
        <color rgb="FF000000"/>
      </bottom>
      <diagonal/>
    </border>
    <border>
      <left/>
      <right/>
      <top style="thin">
        <color rgb="FFEBEBEB"/>
      </top>
      <bottom/>
      <diagonal/>
    </border>
    <border>
      <left/>
      <right/>
      <top/>
      <bottom style="thin">
        <color rgb="FFEBEBEB"/>
      </bottom>
      <diagonal/>
    </border>
    <border>
      <left/>
      <right/>
      <top style="thin">
        <color rgb="FFEBEBEB"/>
      </top>
      <bottom style="thin">
        <color rgb="FFEBEBEB"/>
      </bottom>
      <diagonal/>
    </border>
    <border>
      <left style="thin">
        <color indexed="64"/>
      </left>
      <right/>
      <top style="thin">
        <color rgb="FF000000"/>
      </top>
      <bottom/>
      <diagonal/>
    </border>
    <border>
      <left style="thin">
        <color rgb="FFB2B2B2"/>
      </left>
      <right style="thin">
        <color rgb="FFB2B2B2"/>
      </right>
      <top/>
      <bottom style="thin">
        <color rgb="FFB2B2B2"/>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style="thin">
        <color rgb="FFB2B2B2"/>
      </right>
      <top/>
      <bottom/>
      <diagonal/>
    </border>
    <border>
      <left/>
      <right style="thin">
        <color indexed="64"/>
      </right>
      <top/>
      <bottom style="thin">
        <color rgb="FF000000"/>
      </bottom>
      <diagonal/>
    </border>
  </borders>
  <cellStyleXfs count="19">
    <xf numFmtId="0" fontId="0" fillId="0" borderId="0"/>
    <xf numFmtId="0" fontId="1" fillId="0" borderId="0" applyFill="0" applyBorder="0" applyAlignment="0" applyProtection="0"/>
    <xf numFmtId="0" fontId="3" fillId="0" borderId="0"/>
    <xf numFmtId="0" fontId="3" fillId="0" borderId="0" applyNumberForma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15" fillId="0" borderId="0"/>
    <xf numFmtId="43" fontId="3" fillId="0" borderId="0" applyFont="0" applyFill="0" applyBorder="0" applyAlignment="0" applyProtection="0"/>
    <xf numFmtId="0" fontId="3" fillId="0" borderId="0" applyNumberForma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xf numFmtId="165" fontId="3" fillId="0" borderId="0">
      <alignment horizontal="left" wrapText="1"/>
    </xf>
    <xf numFmtId="9" fontId="3" fillId="0" borderId="0" applyFont="0" applyFill="0" applyBorder="0" applyAlignment="0" applyProtection="0"/>
    <xf numFmtId="0" fontId="14" fillId="5" borderId="30" applyNumberFormat="0" applyFont="0" applyAlignment="0" applyProtection="0"/>
  </cellStyleXfs>
  <cellXfs count="517">
    <xf numFmtId="0" fontId="0" fillId="0" borderId="0" xfId="0"/>
    <xf numFmtId="0" fontId="3" fillId="0" borderId="0" xfId="2"/>
    <xf numFmtId="0" fontId="4" fillId="0" borderId="0" xfId="1" applyFont="1" applyFill="1" applyBorder="1" applyAlignment="1"/>
    <xf numFmtId="0" fontId="2" fillId="0" borderId="0" xfId="1" applyFont="1" applyFill="1" applyBorder="1" applyAlignment="1">
      <alignment horizontal="center"/>
    </xf>
    <xf numFmtId="0" fontId="5" fillId="0" borderId="0" xfId="1" applyFont="1" applyFill="1" applyBorder="1" applyAlignment="1">
      <alignment horizontal="center" vertical="center"/>
    </xf>
    <xf numFmtId="0" fontId="6" fillId="0" borderId="0" xfId="1" applyFont="1" applyFill="1" applyBorder="1" applyAlignment="1"/>
    <xf numFmtId="0" fontId="1" fillId="0" borderId="0" xfId="1" applyFill="1"/>
    <xf numFmtId="0" fontId="1" fillId="0" borderId="0" xfId="1" applyFill="1" applyBorder="1"/>
    <xf numFmtId="0" fontId="1" fillId="0" borderId="0" xfId="1" applyFill="1" applyBorder="1" applyAlignment="1">
      <alignment vertical="top" wrapText="1" readingOrder="1"/>
    </xf>
    <xf numFmtId="0" fontId="1" fillId="0" borderId="0" xfId="1" applyFill="1" applyBorder="1" applyAlignment="1">
      <alignment vertical="center" wrapText="1"/>
    </xf>
    <xf numFmtId="0" fontId="9" fillId="0" borderId="0" xfId="1" applyFont="1" applyFill="1" applyBorder="1" applyAlignment="1"/>
    <xf numFmtId="0" fontId="10" fillId="0" borderId="0" xfId="1" applyFont="1" applyFill="1" applyBorder="1" applyAlignment="1"/>
    <xf numFmtId="0" fontId="3" fillId="0" borderId="0" xfId="1" applyFont="1" applyFill="1" applyBorder="1" applyAlignment="1">
      <alignment readingOrder="1"/>
    </xf>
    <xf numFmtId="0" fontId="2" fillId="0" borderId="5" xfId="1" applyFont="1" applyFill="1" applyBorder="1" applyAlignment="1">
      <alignment horizontal="center"/>
    </xf>
    <xf numFmtId="0" fontId="1" fillId="0" borderId="0" xfId="1" applyFill="1" applyBorder="1" applyAlignment="1">
      <alignment vertical="top" wrapText="1"/>
    </xf>
    <xf numFmtId="0" fontId="0" fillId="0" borderId="0" xfId="0" applyBorder="1"/>
    <xf numFmtId="0" fontId="3" fillId="0" borderId="0" xfId="2" applyBorder="1"/>
    <xf numFmtId="0" fontId="7" fillId="0" borderId="0" xfId="1" applyFont="1" applyFill="1" applyBorder="1"/>
    <xf numFmtId="0" fontId="1" fillId="0" borderId="0" xfId="1" applyFont="1" applyFill="1" applyBorder="1" applyAlignment="1">
      <alignment horizontal="center"/>
    </xf>
    <xf numFmtId="0" fontId="7" fillId="0" borderId="0" xfId="1" applyFont="1" applyFill="1" applyBorder="1" applyAlignment="1">
      <alignment readingOrder="1"/>
    </xf>
    <xf numFmtId="0" fontId="11" fillId="0" borderId="0" xfId="1" applyFont="1" applyFill="1" applyBorder="1" applyAlignment="1"/>
    <xf numFmtId="0" fontId="11" fillId="0" borderId="0" xfId="1" applyFont="1" applyFill="1" applyBorder="1" applyAlignment="1">
      <alignment horizontal="center"/>
    </xf>
    <xf numFmtId="0" fontId="1" fillId="0" borderId="5" xfId="1" applyFont="1" applyFill="1" applyBorder="1" applyAlignment="1">
      <alignment horizontal="center"/>
    </xf>
    <xf numFmtId="0" fontId="13" fillId="0" borderId="0" xfId="1" applyFont="1" applyFill="1" applyBorder="1" applyAlignment="1">
      <alignment horizontal="center"/>
    </xf>
    <xf numFmtId="0" fontId="0" fillId="0" borderId="0" xfId="0"/>
    <xf numFmtId="0" fontId="8" fillId="0" borderId="0" xfId="1" applyFont="1" applyFill="1" applyBorder="1" applyAlignment="1">
      <alignment vertical="top" wrapText="1" readingOrder="1"/>
    </xf>
    <xf numFmtId="0" fontId="0" fillId="0" borderId="5" xfId="0" applyBorder="1"/>
    <xf numFmtId="0" fontId="0" fillId="0" borderId="7" xfId="0" applyBorder="1"/>
    <xf numFmtId="0" fontId="0" fillId="0" borderId="8" xfId="0" applyBorder="1"/>
    <xf numFmtId="0" fontId="3" fillId="0" borderId="7" xfId="1" applyFont="1" applyFill="1" applyBorder="1" applyAlignment="1">
      <alignment vertical="top" readingOrder="1"/>
    </xf>
    <xf numFmtId="0" fontId="16" fillId="0" borderId="7" xfId="0" applyFont="1" applyBorder="1"/>
    <xf numFmtId="49" fontId="16" fillId="0" borderId="0" xfId="0" applyNumberFormat="1" applyFont="1" applyBorder="1"/>
    <xf numFmtId="0" fontId="16" fillId="0" borderId="0" xfId="0" applyFont="1" applyBorder="1"/>
    <xf numFmtId="49" fontId="3" fillId="0" borderId="0" xfId="1" applyNumberFormat="1" applyFont="1" applyFill="1" applyBorder="1" applyAlignment="1">
      <alignment vertical="top" readingOrder="1"/>
    </xf>
    <xf numFmtId="49" fontId="16" fillId="0" borderId="0" xfId="0" applyNumberFormat="1" applyFont="1" applyBorder="1" applyAlignment="1"/>
    <xf numFmtId="0" fontId="8" fillId="0" borderId="0" xfId="1" applyFont="1" applyFill="1" applyBorder="1" applyAlignment="1">
      <alignment vertical="top" readingOrder="1"/>
    </xf>
    <xf numFmtId="49" fontId="3" fillId="0" borderId="8" xfId="1" applyNumberFormat="1" applyFont="1" applyFill="1" applyBorder="1" applyAlignment="1">
      <alignment vertical="top" wrapText="1" readingOrder="1"/>
    </xf>
    <xf numFmtId="49" fontId="16" fillId="0" borderId="8" xfId="0" applyNumberFormat="1" applyFont="1" applyBorder="1"/>
    <xf numFmtId="49" fontId="16" fillId="0" borderId="11" xfId="0" applyNumberFormat="1" applyFont="1" applyBorder="1"/>
    <xf numFmtId="49" fontId="16" fillId="0" borderId="8" xfId="0" applyNumberFormat="1" applyFont="1" applyBorder="1" applyAlignment="1">
      <alignment horizontal="left"/>
    </xf>
    <xf numFmtId="0" fontId="20" fillId="0" borderId="7" xfId="0" applyFont="1" applyBorder="1"/>
    <xf numFmtId="49" fontId="20" fillId="0" borderId="8" xfId="0" applyNumberFormat="1" applyFont="1" applyBorder="1" applyAlignment="1">
      <alignment horizontal="left"/>
    </xf>
    <xf numFmtId="0" fontId="20" fillId="0" borderId="7" xfId="0" applyFont="1" applyFill="1" applyBorder="1"/>
    <xf numFmtId="49" fontId="20" fillId="0" borderId="8" xfId="0" applyNumberFormat="1" applyFont="1" applyBorder="1"/>
    <xf numFmtId="0" fontId="20" fillId="0" borderId="9" xfId="0" applyFont="1" applyFill="1" applyBorder="1"/>
    <xf numFmtId="49" fontId="20" fillId="0" borderId="11" xfId="0" applyNumberFormat="1" applyFont="1" applyBorder="1"/>
    <xf numFmtId="0" fontId="16" fillId="0" borderId="0" xfId="0" applyFont="1" applyFill="1" applyBorder="1"/>
    <xf numFmtId="0" fontId="17" fillId="0" borderId="9" xfId="0" applyFont="1" applyBorder="1"/>
    <xf numFmtId="0" fontId="8" fillId="0" borderId="1" xfId="1" applyFont="1" applyFill="1" applyBorder="1" applyAlignment="1">
      <alignment vertical="top" readingOrder="1"/>
    </xf>
    <xf numFmtId="0" fontId="8" fillId="0" borderId="2" xfId="1" applyFont="1" applyFill="1" applyBorder="1" applyAlignment="1">
      <alignment vertical="top" readingOrder="1"/>
    </xf>
    <xf numFmtId="49" fontId="16" fillId="0" borderId="0" xfId="0" applyNumberFormat="1" applyFont="1" applyBorder="1" applyAlignment="1">
      <alignment horizontal="left"/>
    </xf>
    <xf numFmtId="49" fontId="3" fillId="0" borderId="11" xfId="1" applyNumberFormat="1" applyFont="1" applyFill="1" applyBorder="1" applyAlignment="1">
      <alignment horizontal="left" vertical="center" wrapText="1" readingOrder="1"/>
    </xf>
    <xf numFmtId="0" fontId="16" fillId="0" borderId="7" xfId="0" applyFont="1" applyBorder="1" applyAlignment="1"/>
    <xf numFmtId="49" fontId="3" fillId="0" borderId="8" xfId="1" applyNumberFormat="1" applyFont="1" applyFill="1" applyBorder="1" applyAlignment="1">
      <alignment vertical="center" wrapText="1" readingOrder="1"/>
    </xf>
    <xf numFmtId="49" fontId="16" fillId="0" borderId="8" xfId="0" applyNumberFormat="1" applyFont="1" applyBorder="1" applyAlignment="1"/>
    <xf numFmtId="49" fontId="3" fillId="0" borderId="8" xfId="1" applyNumberFormat="1" applyFont="1" applyFill="1" applyBorder="1" applyAlignment="1">
      <alignment horizontal="left" vertical="top" wrapText="1" readingOrder="1"/>
    </xf>
    <xf numFmtId="0" fontId="16" fillId="0" borderId="0" xfId="0" applyNumberFormat="1" applyFont="1" applyBorder="1" applyAlignment="1"/>
    <xf numFmtId="49" fontId="3" fillId="0" borderId="0" xfId="1" applyNumberFormat="1" applyFont="1" applyFill="1" applyBorder="1" applyAlignment="1">
      <alignment vertical="top" wrapText="1" readingOrder="1"/>
    </xf>
    <xf numFmtId="49" fontId="3" fillId="0" borderId="11" xfId="1" applyNumberFormat="1" applyFont="1" applyFill="1" applyBorder="1" applyAlignment="1">
      <alignment vertical="top" wrapText="1" readingOrder="1"/>
    </xf>
    <xf numFmtId="0" fontId="0" fillId="0" borderId="11" xfId="0" applyBorder="1"/>
    <xf numFmtId="0" fontId="0" fillId="0" borderId="10" xfId="0" applyBorder="1"/>
    <xf numFmtId="0" fontId="0" fillId="0" borderId="9" xfId="0" applyBorder="1"/>
    <xf numFmtId="0" fontId="0" fillId="0" borderId="0" xfId="0" applyFill="1" applyBorder="1"/>
    <xf numFmtId="0" fontId="0" fillId="0" borderId="8" xfId="0" applyFill="1" applyBorder="1"/>
    <xf numFmtId="0" fontId="21" fillId="0" borderId="0" xfId="0" applyFont="1" applyFill="1" applyBorder="1" applyAlignment="1"/>
    <xf numFmtId="49" fontId="0" fillId="0" borderId="0" xfId="0" applyNumberFormat="1" applyFill="1" applyBorder="1" applyAlignment="1">
      <alignment horizontal="left" vertical="center"/>
    </xf>
    <xf numFmtId="49" fontId="0" fillId="0" borderId="0" xfId="0" applyNumberFormat="1" applyFill="1" applyBorder="1" applyAlignment="1">
      <alignment horizontal="left"/>
    </xf>
    <xf numFmtId="166" fontId="0" fillId="0" borderId="0" xfId="0" applyNumberFormat="1" applyFill="1" applyBorder="1"/>
    <xf numFmtId="0" fontId="8" fillId="0" borderId="3" xfId="1" applyFont="1" applyFill="1" applyBorder="1" applyAlignment="1">
      <alignment vertical="top" readingOrder="1"/>
    </xf>
    <xf numFmtId="11" fontId="16" fillId="0" borderId="5" xfId="0" applyNumberFormat="1" applyFont="1" applyBorder="1"/>
    <xf numFmtId="0" fontId="16" fillId="0" borderId="5" xfId="0" applyFont="1" applyBorder="1"/>
    <xf numFmtId="2" fontId="16" fillId="0" borderId="5" xfId="0" applyNumberFormat="1" applyFont="1" applyBorder="1"/>
    <xf numFmtId="1" fontId="16" fillId="0" borderId="5" xfId="0" applyNumberFormat="1" applyFont="1" applyBorder="1"/>
    <xf numFmtId="11" fontId="16" fillId="0" borderId="0" xfId="0" applyNumberFormat="1" applyFont="1" applyBorder="1"/>
    <xf numFmtId="2" fontId="16" fillId="0" borderId="0" xfId="0" applyNumberFormat="1" applyFont="1" applyBorder="1"/>
    <xf numFmtId="1" fontId="16" fillId="0" borderId="0" xfId="0" applyNumberFormat="1" applyFont="1" applyBorder="1"/>
    <xf numFmtId="11" fontId="16" fillId="0" borderId="10" xfId="0" applyNumberFormat="1" applyFont="1" applyBorder="1"/>
    <xf numFmtId="2" fontId="16" fillId="0" borderId="10" xfId="0" applyNumberFormat="1" applyFont="1" applyBorder="1"/>
    <xf numFmtId="1" fontId="16" fillId="0" borderId="10" xfId="0" applyNumberFormat="1" applyFont="1" applyBorder="1"/>
    <xf numFmtId="1" fontId="16" fillId="0" borderId="6" xfId="0" applyNumberFormat="1" applyFont="1" applyBorder="1"/>
    <xf numFmtId="1" fontId="16" fillId="0" borderId="8" xfId="0" applyNumberFormat="1" applyFont="1" applyBorder="1"/>
    <xf numFmtId="1" fontId="16" fillId="0" borderId="11" xfId="0" applyNumberFormat="1" applyFont="1" applyBorder="1"/>
    <xf numFmtId="1" fontId="3" fillId="0" borderId="7" xfId="0" applyNumberFormat="1" applyFont="1" applyFill="1" applyBorder="1" applyAlignment="1">
      <alignment horizontal="left"/>
    </xf>
    <xf numFmtId="1" fontId="3" fillId="0" borderId="7" xfId="0" applyNumberFormat="1" applyFont="1" applyFill="1" applyBorder="1"/>
    <xf numFmtId="166" fontId="16" fillId="0" borderId="8" xfId="0" applyNumberFormat="1" applyFont="1" applyFill="1" applyBorder="1"/>
    <xf numFmtId="166" fontId="16" fillId="0" borderId="8" xfId="0" applyNumberFormat="1" applyFont="1" applyBorder="1"/>
    <xf numFmtId="0" fontId="16" fillId="0" borderId="8" xfId="0" applyNumberFormat="1" applyFont="1" applyFill="1" applyBorder="1"/>
    <xf numFmtId="0" fontId="16" fillId="0" borderId="8" xfId="0" applyNumberFormat="1" applyFont="1" applyBorder="1"/>
    <xf numFmtId="0" fontId="17" fillId="0" borderId="7" xfId="0" applyFont="1" applyFill="1" applyBorder="1"/>
    <xf numFmtId="0" fontId="16" fillId="0" borderId="8" xfId="0" applyFont="1" applyFill="1" applyBorder="1"/>
    <xf numFmtId="0" fontId="16" fillId="0" borderId="7" xfId="0" applyFont="1" applyFill="1" applyBorder="1" applyAlignment="1"/>
    <xf numFmtId="0" fontId="16" fillId="0" borderId="8" xfId="0" applyFont="1" applyFill="1" applyBorder="1" applyAlignment="1"/>
    <xf numFmtId="0" fontId="17" fillId="0" borderId="9" xfId="0" applyFont="1" applyFill="1" applyBorder="1"/>
    <xf numFmtId="49" fontId="16" fillId="0" borderId="11" xfId="0" applyNumberFormat="1" applyFont="1" applyFill="1" applyBorder="1"/>
    <xf numFmtId="0" fontId="16" fillId="0" borderId="7" xfId="0" applyFont="1" applyFill="1" applyBorder="1"/>
    <xf numFmtId="0" fontId="16" fillId="0" borderId="9" xfId="0" applyFont="1" applyFill="1" applyBorder="1"/>
    <xf numFmtId="0" fontId="0" fillId="0" borderId="7" xfId="0" applyFill="1" applyBorder="1"/>
    <xf numFmtId="0" fontId="16" fillId="0" borderId="0" xfId="0" applyFont="1" applyBorder="1" applyAlignment="1">
      <alignment vertical="top" wrapText="1"/>
    </xf>
    <xf numFmtId="0" fontId="16" fillId="0" borderId="0" xfId="0" applyFont="1" applyBorder="1" applyAlignment="1">
      <alignment wrapText="1"/>
    </xf>
    <xf numFmtId="0" fontId="18" fillId="0" borderId="0" xfId="0" applyFont="1" applyFill="1" applyBorder="1" applyAlignment="1">
      <alignment wrapText="1"/>
    </xf>
    <xf numFmtId="0" fontId="28" fillId="0" borderId="0" xfId="0" applyFont="1" applyFill="1" applyBorder="1" applyAlignment="1">
      <alignment wrapText="1"/>
    </xf>
    <xf numFmtId="0" fontId="27" fillId="0" borderId="0" xfId="0" applyFont="1" applyFill="1" applyBorder="1" applyAlignment="1">
      <alignment wrapText="1"/>
    </xf>
    <xf numFmtId="0" fontId="0" fillId="0" borderId="0" xfId="0" applyAlignment="1"/>
    <xf numFmtId="0" fontId="0" fillId="0" borderId="0" xfId="0" applyFill="1" applyBorder="1" applyAlignment="1"/>
    <xf numFmtId="0" fontId="8" fillId="3" borderId="1" xfId="1" applyFont="1" applyFill="1" applyBorder="1" applyAlignment="1">
      <alignment vertical="top" wrapText="1" readingOrder="1"/>
    </xf>
    <xf numFmtId="0" fontId="8" fillId="3" borderId="3" xfId="1" applyFont="1" applyFill="1" applyBorder="1" applyAlignment="1">
      <alignment vertical="top" wrapText="1" readingOrder="1"/>
    </xf>
    <xf numFmtId="0" fontId="8" fillId="3" borderId="2" xfId="1" applyFont="1" applyFill="1" applyBorder="1" applyAlignment="1">
      <alignment vertical="top" wrapText="1" readingOrder="1"/>
    </xf>
    <xf numFmtId="0" fontId="8" fillId="0" borderId="3" xfId="1" applyFont="1" applyFill="1" applyBorder="1" applyAlignment="1">
      <alignment vertical="top" wrapText="1" readingOrder="1"/>
    </xf>
    <xf numFmtId="0" fontId="0" fillId="0" borderId="0" xfId="0" applyBorder="1" applyAlignment="1"/>
    <xf numFmtId="0" fontId="3" fillId="0" borderId="0" xfId="0" applyFont="1" applyFill="1" applyBorder="1" applyAlignment="1">
      <alignment wrapText="1"/>
    </xf>
    <xf numFmtId="0" fontId="3" fillId="0" borderId="13" xfId="0" applyFont="1" applyFill="1" applyBorder="1" applyAlignment="1">
      <alignment wrapText="1"/>
    </xf>
    <xf numFmtId="0" fontId="3" fillId="0" borderId="21" xfId="0" applyFont="1" applyFill="1" applyBorder="1" applyAlignment="1">
      <alignment wrapText="1"/>
    </xf>
    <xf numFmtId="0" fontId="3" fillId="0" borderId="15" xfId="0" applyFont="1" applyFill="1" applyBorder="1" applyAlignment="1">
      <alignment wrapText="1"/>
    </xf>
    <xf numFmtId="0" fontId="0" fillId="0" borderId="0" xfId="0" applyFill="1" applyAlignment="1"/>
    <xf numFmtId="0" fontId="25" fillId="0" borderId="8" xfId="0" applyNumberFormat="1" applyFont="1" applyFill="1" applyBorder="1"/>
    <xf numFmtId="49" fontId="25" fillId="0" borderId="8" xfId="0" applyNumberFormat="1" applyFont="1" applyFill="1" applyBorder="1" applyAlignment="1">
      <alignment horizontal="right"/>
    </xf>
    <xf numFmtId="1" fontId="3" fillId="0" borderId="14" xfId="0" applyNumberFormat="1" applyFont="1" applyFill="1" applyBorder="1"/>
    <xf numFmtId="49" fontId="25" fillId="0" borderId="13" xfId="0" applyNumberFormat="1" applyFont="1" applyBorder="1" applyAlignment="1">
      <alignment horizontal="right"/>
    </xf>
    <xf numFmtId="49" fontId="25" fillId="0" borderId="15" xfId="0" applyNumberFormat="1" applyFont="1" applyBorder="1" applyAlignment="1">
      <alignment horizontal="right"/>
    </xf>
    <xf numFmtId="0" fontId="29" fillId="0" borderId="30" xfId="18" applyFont="1" applyFill="1"/>
    <xf numFmtId="0" fontId="32" fillId="0" borderId="32" xfId="0" applyFont="1" applyFill="1" applyBorder="1" applyAlignment="1">
      <alignment wrapText="1"/>
    </xf>
    <xf numFmtId="0" fontId="33" fillId="0" borderId="0" xfId="0" applyFont="1" applyFill="1" applyBorder="1" applyAlignment="1">
      <alignment horizontal="right" wrapText="1"/>
    </xf>
    <xf numFmtId="0" fontId="30" fillId="0" borderId="33" xfId="0" applyFont="1" applyFill="1" applyBorder="1" applyAlignment="1">
      <alignment horizontal="right" wrapText="1"/>
    </xf>
    <xf numFmtId="0" fontId="31" fillId="0" borderId="34" xfId="0" applyFont="1" applyBorder="1" applyAlignment="1">
      <alignment wrapText="1"/>
    </xf>
    <xf numFmtId="0" fontId="31" fillId="0" borderId="0" xfId="0" applyFont="1" applyFill="1" applyBorder="1" applyAlignment="1">
      <alignment wrapText="1"/>
    </xf>
    <xf numFmtId="0" fontId="31" fillId="0" borderId="0" xfId="0" applyFont="1" applyFill="1" applyBorder="1" applyAlignment="1"/>
    <xf numFmtId="0" fontId="3" fillId="0" borderId="4" xfId="1" applyFont="1" applyFill="1" applyBorder="1" applyAlignment="1">
      <alignment vertical="top" wrapText="1" readingOrder="1"/>
    </xf>
    <xf numFmtId="0" fontId="3" fillId="0" borderId="5" xfId="1" applyFont="1" applyFill="1" applyBorder="1" applyAlignment="1">
      <alignment vertical="top" wrapText="1" readingOrder="1"/>
    </xf>
    <xf numFmtId="0" fontId="3" fillId="0" borderId="6" xfId="1" applyFont="1" applyFill="1" applyBorder="1" applyAlignment="1">
      <alignment vertical="top" wrapText="1" readingOrder="1"/>
    </xf>
    <xf numFmtId="0" fontId="3" fillId="0" borderId="7" xfId="1" applyFont="1" applyFill="1" applyBorder="1" applyAlignment="1">
      <alignment vertical="top" wrapText="1" readingOrder="1"/>
    </xf>
    <xf numFmtId="0" fontId="3" fillId="0" borderId="0" xfId="1" applyFont="1" applyFill="1" applyBorder="1" applyAlignment="1">
      <alignment vertical="top" wrapText="1" readingOrder="1"/>
    </xf>
    <xf numFmtId="0" fontId="3" fillId="0" borderId="8" xfId="1" applyFont="1" applyFill="1" applyBorder="1" applyAlignment="1">
      <alignment vertical="top" wrapText="1" readingOrder="1"/>
    </xf>
    <xf numFmtId="0" fontId="3" fillId="0" borderId="9" xfId="1" applyFont="1" applyFill="1" applyBorder="1" applyAlignment="1">
      <alignment vertical="top" wrapText="1" readingOrder="1"/>
    </xf>
    <xf numFmtId="0" fontId="3" fillId="0" borderId="0" xfId="1" applyFont="1" applyFill="1" applyBorder="1" applyAlignment="1">
      <alignment vertical="top" wrapText="1"/>
    </xf>
    <xf numFmtId="49" fontId="3" fillId="0" borderId="8" xfId="1" applyNumberFormat="1" applyFont="1" applyFill="1" applyBorder="1" applyAlignment="1">
      <alignment horizontal="left" vertical="center" wrapText="1" readingOrder="1"/>
    </xf>
    <xf numFmtId="0" fontId="3" fillId="0" borderId="8" xfId="1" applyFont="1" applyFill="1" applyBorder="1" applyAlignment="1">
      <alignment horizontal="left" vertical="top" wrapText="1" readingOrder="1"/>
    </xf>
    <xf numFmtId="0" fontId="16" fillId="0" borderId="8" xfId="0" applyFont="1" applyBorder="1" applyAlignment="1">
      <alignment horizontal="left"/>
    </xf>
    <xf numFmtId="0" fontId="8" fillId="3" borderId="1" xfId="1" applyFont="1" applyFill="1" applyBorder="1" applyAlignment="1">
      <alignment horizontal="left" vertical="top" wrapText="1" readingOrder="1"/>
    </xf>
    <xf numFmtId="0" fontId="8" fillId="3" borderId="3" xfId="1" applyFont="1" applyFill="1" applyBorder="1" applyAlignment="1">
      <alignment horizontal="left" vertical="top" wrapText="1" readingOrder="1"/>
    </xf>
    <xf numFmtId="0" fontId="3" fillId="0" borderId="0" xfId="1" applyFont="1" applyFill="1" applyBorder="1" applyAlignment="1">
      <alignment wrapText="1" readingOrder="1"/>
    </xf>
    <xf numFmtId="2" fontId="3" fillId="0" borderId="0" xfId="1" applyNumberFormat="1" applyFont="1" applyFill="1" applyBorder="1" applyAlignment="1">
      <alignment vertical="top" wrapText="1" readingOrder="1"/>
    </xf>
    <xf numFmtId="2" fontId="3" fillId="0" borderId="10" xfId="1" applyNumberFormat="1" applyFont="1" applyFill="1" applyBorder="1" applyAlignment="1">
      <alignment vertical="top" wrapText="1" readingOrder="1"/>
    </xf>
    <xf numFmtId="49" fontId="16" fillId="0" borderId="0" xfId="0" applyNumberFormat="1" applyFont="1" applyFill="1" applyBorder="1" applyAlignment="1">
      <alignment vertical="center"/>
    </xf>
    <xf numFmtId="49" fontId="16" fillId="0" borderId="10" xfId="0" applyNumberFormat="1" applyFont="1" applyFill="1" applyBorder="1" applyAlignment="1">
      <alignment vertical="center"/>
    </xf>
    <xf numFmtId="49" fontId="16" fillId="0" borderId="10" xfId="0" applyNumberFormat="1" applyFont="1" applyBorder="1"/>
    <xf numFmtId="0" fontId="16" fillId="0" borderId="9" xfId="0" applyFont="1" applyBorder="1"/>
    <xf numFmtId="0" fontId="16" fillId="0" borderId="10" xfId="0" applyFont="1" applyBorder="1"/>
    <xf numFmtId="0" fontId="16" fillId="0" borderId="11" xfId="0" applyFont="1" applyBorder="1"/>
    <xf numFmtId="49" fontId="16" fillId="0" borderId="5" xfId="0" applyNumberFormat="1" applyFont="1" applyFill="1" applyBorder="1" applyAlignment="1">
      <alignment horizontal="left" vertical="center"/>
    </xf>
    <xf numFmtId="49" fontId="16" fillId="0" borderId="0" xfId="0" applyNumberFormat="1" applyFont="1" applyFill="1" applyBorder="1" applyAlignment="1">
      <alignment horizontal="left" vertical="center"/>
    </xf>
    <xf numFmtId="49" fontId="16" fillId="0" borderId="10" xfId="0" applyNumberFormat="1" applyFont="1" applyBorder="1" applyAlignment="1">
      <alignment horizontal="left"/>
    </xf>
    <xf numFmtId="0" fontId="16" fillId="0" borderId="10" xfId="0" applyFont="1" applyFill="1" applyBorder="1"/>
    <xf numFmtId="0" fontId="16" fillId="0" borderId="11" xfId="0" applyFont="1" applyFill="1" applyBorder="1"/>
    <xf numFmtId="0" fontId="16" fillId="0" borderId="1" xfId="0" applyFont="1" applyBorder="1"/>
    <xf numFmtId="0" fontId="16" fillId="0" borderId="3" xfId="0" applyFont="1" applyBorder="1"/>
    <xf numFmtId="0" fontId="16" fillId="0" borderId="3" xfId="0" applyFont="1" applyFill="1" applyBorder="1"/>
    <xf numFmtId="0" fontId="16" fillId="0" borderId="2" xfId="0" applyFont="1" applyFill="1" applyBorder="1"/>
    <xf numFmtId="49" fontId="16" fillId="0" borderId="8" xfId="0" applyNumberFormat="1" applyFont="1" applyFill="1" applyBorder="1" applyAlignment="1">
      <alignment vertical="center"/>
    </xf>
    <xf numFmtId="0" fontId="16" fillId="0" borderId="4" xfId="0" applyFont="1" applyBorder="1"/>
    <xf numFmtId="0" fontId="16" fillId="0" borderId="0" xfId="0" applyFont="1" applyFill="1" applyBorder="1" applyAlignment="1">
      <alignment wrapText="1"/>
    </xf>
    <xf numFmtId="0" fontId="8" fillId="3" borderId="29" xfId="1" applyFont="1" applyFill="1" applyBorder="1" applyAlignment="1">
      <alignment horizontal="left" vertical="top" wrapText="1" readingOrder="1"/>
    </xf>
    <xf numFmtId="0" fontId="16" fillId="0" borderId="13" xfId="0" applyNumberFormat="1" applyFont="1" applyBorder="1" applyAlignment="1">
      <alignment horizontal="right"/>
    </xf>
    <xf numFmtId="0" fontId="16" fillId="0" borderId="13" xfId="0" applyNumberFormat="1" applyFont="1" applyFill="1" applyBorder="1" applyAlignment="1">
      <alignment horizontal="right" vertical="center"/>
    </xf>
    <xf numFmtId="0" fontId="16" fillId="0" borderId="12" xfId="0" applyFont="1" applyBorder="1"/>
    <xf numFmtId="0" fontId="16" fillId="0" borderId="12" xfId="0" applyFont="1" applyFill="1" applyBorder="1"/>
    <xf numFmtId="0" fontId="36" fillId="0" borderId="13" xfId="0" applyFont="1" applyFill="1" applyBorder="1" applyAlignment="1">
      <alignment wrapText="1"/>
    </xf>
    <xf numFmtId="0" fontId="16" fillId="0" borderId="13" xfId="0" applyFont="1" applyBorder="1"/>
    <xf numFmtId="0" fontId="3" fillId="0" borderId="12" xfId="0" applyFont="1" applyFill="1" applyBorder="1" applyAlignment="1">
      <alignment wrapText="1"/>
    </xf>
    <xf numFmtId="0" fontId="3" fillId="0" borderId="12" xfId="0" applyFont="1" applyFill="1" applyBorder="1" applyAlignment="1"/>
    <xf numFmtId="0" fontId="36" fillId="0" borderId="12" xfId="0" applyFont="1" applyFill="1" applyBorder="1" applyAlignment="1">
      <alignment wrapText="1"/>
    </xf>
    <xf numFmtId="0" fontId="3" fillId="0" borderId="14" xfId="0" applyFont="1" applyFill="1" applyBorder="1" applyAlignment="1">
      <alignment wrapText="1"/>
    </xf>
    <xf numFmtId="0" fontId="16" fillId="0" borderId="15" xfId="0" applyFont="1" applyBorder="1"/>
    <xf numFmtId="0" fontId="16" fillId="0" borderId="0" xfId="0" applyFont="1"/>
    <xf numFmtId="0" fontId="20" fillId="4" borderId="21" xfId="0" applyFont="1" applyFill="1" applyBorder="1" applyAlignment="1">
      <alignment horizontal="center"/>
    </xf>
    <xf numFmtId="0" fontId="36" fillId="0" borderId="12" xfId="0" applyFont="1" applyFill="1" applyBorder="1" applyAlignment="1"/>
    <xf numFmtId="0" fontId="36" fillId="0" borderId="0" xfId="0" applyFont="1" applyFill="1" applyBorder="1" applyAlignment="1">
      <alignment wrapText="1"/>
    </xf>
    <xf numFmtId="0" fontId="36" fillId="0" borderId="21" xfId="0" applyFont="1" applyFill="1" applyBorder="1" applyAlignment="1">
      <alignment wrapText="1"/>
    </xf>
    <xf numFmtId="10" fontId="3" fillId="0" borderId="0" xfId="0" applyNumberFormat="1" applyFont="1" applyFill="1" applyBorder="1" applyAlignment="1">
      <alignment wrapText="1"/>
    </xf>
    <xf numFmtId="0" fontId="36" fillId="0" borderId="15" xfId="0" applyFont="1" applyFill="1" applyBorder="1" applyAlignment="1">
      <alignment wrapText="1"/>
    </xf>
    <xf numFmtId="0" fontId="20" fillId="4" borderId="14" xfId="0" applyFont="1" applyFill="1" applyBorder="1"/>
    <xf numFmtId="0" fontId="20" fillId="4" borderId="21" xfId="0" applyFont="1" applyFill="1" applyBorder="1" applyAlignment="1">
      <alignment wrapText="1"/>
    </xf>
    <xf numFmtId="0" fontId="20" fillId="4" borderId="15" xfId="0" applyFont="1" applyFill="1" applyBorder="1" applyAlignment="1">
      <alignment wrapText="1"/>
    </xf>
    <xf numFmtId="0" fontId="20" fillId="4" borderId="16" xfId="0" applyFont="1" applyFill="1" applyBorder="1" applyAlignment="1">
      <alignment horizontal="center" vertical="center"/>
    </xf>
    <xf numFmtId="0" fontId="20" fillId="4" borderId="28" xfId="0" applyFont="1" applyFill="1" applyBorder="1" applyAlignment="1">
      <alignment horizontal="center" vertical="center"/>
    </xf>
    <xf numFmtId="0" fontId="20" fillId="4" borderId="17" xfId="0" applyFont="1" applyFill="1" applyBorder="1" applyAlignment="1">
      <alignment horizontal="center" vertical="center"/>
    </xf>
    <xf numFmtId="0" fontId="16" fillId="0" borderId="18" xfId="0" applyFont="1" applyBorder="1"/>
    <xf numFmtId="0" fontId="16" fillId="0" borderId="20" xfId="0" applyNumberFormat="1" applyFont="1" applyBorder="1" applyAlignment="1">
      <alignment horizontal="right"/>
    </xf>
    <xf numFmtId="49" fontId="36" fillId="0" borderId="13" xfId="0" applyNumberFormat="1" applyFont="1" applyFill="1" applyBorder="1" applyAlignment="1">
      <alignment horizontal="right" wrapText="1"/>
    </xf>
    <xf numFmtId="0" fontId="3" fillId="0" borderId="12" xfId="1" applyFont="1" applyFill="1" applyBorder="1" applyAlignment="1">
      <alignment wrapText="1" readingOrder="1"/>
    </xf>
    <xf numFmtId="0" fontId="3" fillId="0" borderId="13" xfId="1" applyFont="1" applyFill="1" applyBorder="1" applyAlignment="1">
      <alignment horizontal="right" wrapText="1" readingOrder="1"/>
    </xf>
    <xf numFmtId="0" fontId="3" fillId="0" borderId="14" xfId="1" applyFont="1" applyFill="1" applyBorder="1" applyAlignment="1">
      <alignment wrapText="1" readingOrder="1"/>
    </xf>
    <xf numFmtId="0" fontId="16" fillId="0" borderId="15" xfId="0" applyFont="1" applyFill="1" applyBorder="1" applyAlignment="1">
      <alignment horizontal="right"/>
    </xf>
    <xf numFmtId="0" fontId="16" fillId="0" borderId="18" xfId="0" applyFont="1" applyBorder="1" applyAlignment="1">
      <alignment horizontal="left"/>
    </xf>
    <xf numFmtId="0" fontId="16" fillId="0" borderId="12" xfId="0" applyFont="1" applyBorder="1" applyAlignment="1">
      <alignment horizontal="left"/>
    </xf>
    <xf numFmtId="0" fontId="3" fillId="0" borderId="12" xfId="1" applyFont="1" applyFill="1" applyBorder="1" applyAlignment="1">
      <alignment horizontal="left" wrapText="1" readingOrder="1"/>
    </xf>
    <xf numFmtId="0" fontId="3" fillId="0" borderId="13" xfId="1" applyFont="1" applyFill="1" applyBorder="1" applyAlignment="1">
      <alignment horizontal="right" vertical="top" wrapText="1" readingOrder="1"/>
    </xf>
    <xf numFmtId="0" fontId="16" fillId="0" borderId="12" xfId="0" applyFont="1" applyFill="1" applyBorder="1" applyAlignment="1">
      <alignment horizontal="left"/>
    </xf>
    <xf numFmtId="0" fontId="16" fillId="0" borderId="13" xfId="0" applyFont="1" applyFill="1" applyBorder="1" applyAlignment="1">
      <alignment horizontal="right"/>
    </xf>
    <xf numFmtId="0" fontId="16" fillId="0" borderId="14" xfId="0" applyFont="1" applyFill="1" applyBorder="1"/>
    <xf numFmtId="0" fontId="38" fillId="4" borderId="16" xfId="0" applyFont="1" applyFill="1" applyBorder="1" applyAlignment="1">
      <alignment wrapText="1"/>
    </xf>
    <xf numFmtId="0" fontId="38" fillId="4" borderId="28" xfId="0" applyFont="1" applyFill="1" applyBorder="1" applyAlignment="1">
      <alignment wrapText="1"/>
    </xf>
    <xf numFmtId="0" fontId="38" fillId="4" borderId="17" xfId="0" applyFont="1" applyFill="1" applyBorder="1" applyAlignment="1">
      <alignment wrapText="1"/>
    </xf>
    <xf numFmtId="0" fontId="39" fillId="0" borderId="12" xfId="0" applyFont="1" applyBorder="1" applyAlignment="1">
      <alignment wrapText="1"/>
    </xf>
    <xf numFmtId="0" fontId="39" fillId="0" borderId="0" xfId="0" applyFont="1" applyBorder="1" applyAlignment="1">
      <alignment horizontal="right" wrapText="1"/>
    </xf>
    <xf numFmtId="0" fontId="39" fillId="0" borderId="13" xfId="0" applyFont="1" applyBorder="1" applyAlignment="1">
      <alignment horizontal="right" wrapText="1"/>
    </xf>
    <xf numFmtId="0" fontId="39" fillId="0" borderId="14" xfId="0" applyFont="1" applyBorder="1" applyAlignment="1">
      <alignment wrapText="1"/>
    </xf>
    <xf numFmtId="0" fontId="39" fillId="0" borderId="21" xfId="0" applyFont="1" applyBorder="1" applyAlignment="1">
      <alignment horizontal="right" wrapText="1"/>
    </xf>
    <xf numFmtId="0" fontId="39" fillId="0" borderId="15" xfId="0" applyFont="1" applyBorder="1" applyAlignment="1">
      <alignment horizontal="right" wrapText="1"/>
    </xf>
    <xf numFmtId="0" fontId="20" fillId="4" borderId="21" xfId="0" applyFont="1" applyFill="1" applyBorder="1" applyAlignment="1">
      <alignment horizontal="center" vertical="center"/>
    </xf>
    <xf numFmtId="0" fontId="20" fillId="4" borderId="15" xfId="0" applyFont="1" applyFill="1" applyBorder="1" applyAlignment="1">
      <alignment horizontal="center" vertical="center"/>
    </xf>
    <xf numFmtId="0" fontId="16" fillId="0" borderId="0" xfId="0" applyFont="1" applyBorder="1" applyAlignment="1">
      <alignment horizontal="right"/>
    </xf>
    <xf numFmtId="0" fontId="16" fillId="0" borderId="0" xfId="0" applyFont="1" applyFill="1" applyBorder="1" applyAlignment="1">
      <alignment horizontal="right"/>
    </xf>
    <xf numFmtId="0" fontId="16" fillId="0" borderId="13" xfId="0" applyFont="1" applyBorder="1" applyAlignment="1">
      <alignment horizontal="right"/>
    </xf>
    <xf numFmtId="0" fontId="16" fillId="0" borderId="14" xfId="0" applyFont="1" applyBorder="1"/>
    <xf numFmtId="0" fontId="16" fillId="0" borderId="21" xfId="0" applyFont="1" applyBorder="1" applyAlignment="1">
      <alignment horizontal="right"/>
    </xf>
    <xf numFmtId="0" fontId="16" fillId="0" borderId="15" xfId="0" applyFont="1" applyBorder="1" applyAlignment="1">
      <alignment horizontal="right"/>
    </xf>
    <xf numFmtId="2" fontId="3" fillId="0" borderId="0" xfId="1" applyNumberFormat="1" applyFont="1" applyFill="1" applyBorder="1" applyAlignment="1">
      <alignment vertical="top" readingOrder="1"/>
    </xf>
    <xf numFmtId="1" fontId="3" fillId="0" borderId="7" xfId="0" applyNumberFormat="1" applyFont="1" applyBorder="1"/>
    <xf numFmtId="2" fontId="16" fillId="0" borderId="13" xfId="0" applyNumberFormat="1" applyFont="1" applyBorder="1" applyAlignment="1">
      <alignment horizontal="right"/>
    </xf>
    <xf numFmtId="2" fontId="16" fillId="0" borderId="13" xfId="0" applyNumberFormat="1" applyFont="1" applyFill="1" applyBorder="1" applyAlignment="1">
      <alignment horizontal="right" vertical="center"/>
    </xf>
    <xf numFmtId="49" fontId="16" fillId="0" borderId="8" xfId="0" applyNumberFormat="1" applyFont="1" applyFill="1" applyBorder="1" applyAlignment="1">
      <alignment wrapText="1"/>
    </xf>
    <xf numFmtId="0" fontId="3" fillId="0" borderId="4" xfId="1" applyFont="1" applyFill="1" applyBorder="1" applyAlignment="1">
      <alignment vertical="center" wrapText="1"/>
    </xf>
    <xf numFmtId="0" fontId="3" fillId="0" borderId="7" xfId="1" applyFont="1" applyFill="1" applyBorder="1" applyAlignment="1">
      <alignment vertical="center" wrapText="1"/>
    </xf>
    <xf numFmtId="0" fontId="3" fillId="0" borderId="0" xfId="2" applyAlignment="1">
      <alignment vertical="center"/>
    </xf>
    <xf numFmtId="0" fontId="3" fillId="0" borderId="9" xfId="1" applyFont="1" applyFill="1" applyBorder="1" applyAlignment="1">
      <alignment vertical="center" wrapText="1"/>
    </xf>
    <xf numFmtId="0" fontId="3" fillId="0" borderId="0" xfId="1" applyFont="1" applyFill="1" applyBorder="1" applyAlignment="1">
      <alignment horizontal="left" vertical="center" readingOrder="1"/>
    </xf>
    <xf numFmtId="0" fontId="3" fillId="0" borderId="0" xfId="1" applyFont="1" applyFill="1" applyBorder="1" applyAlignment="1">
      <alignment horizontal="left" vertical="top" readingOrder="1"/>
    </xf>
    <xf numFmtId="15" fontId="3" fillId="0" borderId="0" xfId="1" applyNumberFormat="1" applyFont="1" applyFill="1" applyBorder="1" applyAlignment="1">
      <alignment horizontal="left" readingOrder="1"/>
    </xf>
    <xf numFmtId="0" fontId="20" fillId="4" borderId="21" xfId="0" applyFont="1" applyFill="1" applyBorder="1" applyAlignment="1">
      <alignment horizontal="center"/>
    </xf>
    <xf numFmtId="0" fontId="3" fillId="6" borderId="0" xfId="1" applyFont="1" applyFill="1" applyBorder="1" applyAlignment="1">
      <alignment horizontal="left" wrapText="1" readingOrder="1"/>
    </xf>
    <xf numFmtId="0" fontId="16" fillId="0" borderId="7" xfId="0" applyFont="1" applyBorder="1" applyAlignment="1">
      <alignment horizontal="left"/>
    </xf>
    <xf numFmtId="0" fontId="16" fillId="0" borderId="0" xfId="0" applyFont="1" applyBorder="1" applyAlignment="1">
      <alignment horizontal="left"/>
    </xf>
    <xf numFmtId="0" fontId="16" fillId="0" borderId="8" xfId="0" applyFont="1" applyBorder="1" applyAlignment="1">
      <alignment horizontal="left"/>
    </xf>
    <xf numFmtId="0" fontId="29" fillId="0" borderId="36" xfId="18" applyFont="1" applyFill="1" applyBorder="1"/>
    <xf numFmtId="0" fontId="16" fillId="7" borderId="4" xfId="0" applyFont="1" applyFill="1" applyBorder="1" applyAlignment="1">
      <alignment horizontal="left"/>
    </xf>
    <xf numFmtId="0" fontId="16" fillId="7" borderId="5" xfId="0" applyFont="1" applyFill="1" applyBorder="1" applyAlignment="1">
      <alignment horizontal="left"/>
    </xf>
    <xf numFmtId="0" fontId="16" fillId="7" borderId="6" xfId="0" applyFont="1" applyFill="1" applyBorder="1" applyAlignment="1">
      <alignment horizontal="left"/>
    </xf>
    <xf numFmtId="0" fontId="3" fillId="0" borderId="7" xfId="0" applyFont="1" applyFill="1" applyBorder="1" applyAlignment="1">
      <alignment wrapText="1"/>
    </xf>
    <xf numFmtId="10" fontId="3" fillId="0" borderId="8" xfId="0" applyNumberFormat="1" applyFont="1" applyFill="1" applyBorder="1" applyAlignment="1">
      <alignment wrapText="1"/>
    </xf>
    <xf numFmtId="0" fontId="3" fillId="0" borderId="9" xfId="0" applyFont="1" applyFill="1" applyBorder="1" applyAlignment="1">
      <alignment wrapText="1"/>
    </xf>
    <xf numFmtId="0" fontId="3" fillId="0" borderId="10" xfId="0" applyFont="1" applyFill="1" applyBorder="1" applyAlignment="1">
      <alignment wrapText="1"/>
    </xf>
    <xf numFmtId="10" fontId="3" fillId="0" borderId="10" xfId="0" applyNumberFormat="1" applyFont="1" applyFill="1" applyBorder="1" applyAlignment="1">
      <alignment wrapText="1"/>
    </xf>
    <xf numFmtId="10" fontId="3" fillId="0" borderId="11" xfId="0" applyNumberFormat="1" applyFont="1" applyFill="1" applyBorder="1" applyAlignment="1">
      <alignment wrapText="1"/>
    </xf>
    <xf numFmtId="0" fontId="20" fillId="4" borderId="4" xfId="0" applyFont="1" applyFill="1" applyBorder="1" applyAlignment="1">
      <alignment horizontal="center"/>
    </xf>
    <xf numFmtId="0" fontId="20" fillId="4" borderId="31" xfId="0" applyFont="1" applyFill="1" applyBorder="1" applyAlignment="1">
      <alignment horizontal="center"/>
    </xf>
    <xf numFmtId="0" fontId="36" fillId="0" borderId="8" xfId="0" applyFont="1" applyFill="1" applyBorder="1" applyAlignment="1">
      <alignment wrapText="1"/>
    </xf>
    <xf numFmtId="0" fontId="36" fillId="0" borderId="11" xfId="0" applyFont="1" applyFill="1" applyBorder="1" applyAlignment="1">
      <alignment wrapText="1"/>
    </xf>
    <xf numFmtId="0" fontId="3" fillId="6" borderId="8" xfId="1" applyFont="1" applyFill="1" applyBorder="1" applyAlignment="1">
      <alignment horizontal="left" wrapText="1" readingOrder="1"/>
    </xf>
    <xf numFmtId="0" fontId="3" fillId="0" borderId="7" xfId="1" applyFont="1" applyFill="1" applyBorder="1" applyAlignment="1">
      <alignment horizontal="left" readingOrder="1"/>
    </xf>
    <xf numFmtId="0" fontId="3" fillId="0" borderId="0" xfId="1" applyFont="1" applyFill="1" applyBorder="1" applyAlignment="1">
      <alignment horizontal="left" vertical="top" readingOrder="1"/>
    </xf>
    <xf numFmtId="15" fontId="3" fillId="0" borderId="0" xfId="1" applyNumberFormat="1" applyFont="1" applyFill="1" applyBorder="1" applyAlignment="1">
      <alignment horizontal="left" readingOrder="1"/>
    </xf>
    <xf numFmtId="0" fontId="3" fillId="3" borderId="1" xfId="1" applyFont="1" applyFill="1" applyBorder="1" applyAlignment="1">
      <alignment horizontal="left" vertical="center" readingOrder="1"/>
    </xf>
    <xf numFmtId="0" fontId="3" fillId="3" borderId="2" xfId="1" applyFont="1" applyFill="1" applyBorder="1" applyAlignment="1">
      <alignment horizontal="left" vertical="center" readingOrder="1"/>
    </xf>
    <xf numFmtId="15" fontId="3" fillId="0" borderId="1" xfId="1" quotePrefix="1" applyNumberFormat="1" applyFont="1" applyFill="1" applyBorder="1" applyAlignment="1">
      <alignment horizontal="center" vertical="center" readingOrder="1"/>
    </xf>
    <xf numFmtId="15" fontId="3" fillId="0" borderId="3" xfId="1" applyNumberFormat="1" applyFont="1" applyFill="1" applyBorder="1" applyAlignment="1">
      <alignment horizontal="center" vertical="center" readingOrder="1"/>
    </xf>
    <xf numFmtId="15" fontId="3" fillId="0" borderId="2" xfId="1" applyNumberFormat="1" applyFont="1" applyFill="1" applyBorder="1" applyAlignment="1">
      <alignment horizontal="center" vertical="center" readingOrder="1"/>
    </xf>
    <xf numFmtId="0" fontId="3" fillId="0" borderId="1" xfId="1" applyFont="1" applyFill="1" applyBorder="1" applyAlignment="1">
      <alignment horizontal="left" vertical="center" readingOrder="1"/>
    </xf>
    <xf numFmtId="0" fontId="3" fillId="0" borderId="3" xfId="1" applyFont="1" applyFill="1" applyBorder="1" applyAlignment="1">
      <alignment horizontal="left" vertical="center" readingOrder="1"/>
    </xf>
    <xf numFmtId="0" fontId="3" fillId="0" borderId="2" xfId="1" applyFont="1" applyFill="1" applyBorder="1" applyAlignment="1">
      <alignment horizontal="left" vertical="center" readingOrder="1"/>
    </xf>
    <xf numFmtId="0" fontId="0" fillId="0" borderId="10" xfId="0" applyBorder="1" applyAlignment="1">
      <alignment horizontal="left" vertical="center"/>
    </xf>
    <xf numFmtId="0" fontId="0" fillId="0" borderId="11" xfId="0" applyBorder="1" applyAlignment="1">
      <alignment horizontal="left" vertical="center"/>
    </xf>
    <xf numFmtId="0" fontId="8" fillId="3" borderId="1" xfId="1" applyFont="1" applyFill="1" applyBorder="1" applyAlignment="1">
      <alignment horizontal="left"/>
    </xf>
    <xf numFmtId="0" fontId="8" fillId="3" borderId="3" xfId="1" applyFont="1" applyFill="1" applyBorder="1" applyAlignment="1">
      <alignment horizontal="left"/>
    </xf>
    <xf numFmtId="0" fontId="8" fillId="3" borderId="2" xfId="1" applyFont="1" applyFill="1" applyBorder="1" applyAlignment="1">
      <alignment horizontal="left"/>
    </xf>
    <xf numFmtId="0" fontId="3" fillId="0" borderId="5" xfId="1" applyFont="1" applyFill="1" applyBorder="1" applyAlignment="1">
      <alignment horizontal="left" vertical="center" wrapText="1"/>
    </xf>
    <xf numFmtId="0" fontId="3" fillId="0" borderId="6" xfId="1" applyFont="1" applyFill="1" applyBorder="1" applyAlignment="1">
      <alignment horizontal="left" vertical="center" wrapText="1"/>
    </xf>
    <xf numFmtId="0" fontId="3" fillId="0" borderId="0" xfId="1" applyFont="1" applyFill="1" applyBorder="1" applyAlignment="1">
      <alignment horizontal="left" vertical="center" wrapText="1"/>
    </xf>
    <xf numFmtId="0" fontId="3" fillId="0" borderId="8" xfId="1" applyFont="1" applyFill="1" applyBorder="1" applyAlignment="1">
      <alignment horizontal="left" vertical="center" wrapText="1"/>
    </xf>
    <xf numFmtId="0" fontId="3" fillId="0" borderId="4" xfId="1" applyFont="1" applyFill="1" applyBorder="1" applyAlignment="1">
      <alignment horizontal="left" vertical="top" wrapText="1"/>
    </xf>
    <xf numFmtId="0" fontId="3" fillId="0" borderId="5" xfId="1" applyFont="1" applyFill="1" applyBorder="1" applyAlignment="1">
      <alignment horizontal="left" vertical="top" wrapText="1"/>
    </xf>
    <xf numFmtId="0" fontId="3" fillId="0" borderId="6" xfId="1" applyFont="1" applyFill="1" applyBorder="1" applyAlignment="1">
      <alignment horizontal="left" vertical="top" wrapText="1"/>
    </xf>
    <xf numFmtId="0" fontId="3" fillId="0" borderId="7" xfId="1" applyFont="1" applyFill="1" applyBorder="1" applyAlignment="1">
      <alignment horizontal="left" vertical="top" wrapText="1"/>
    </xf>
    <xf numFmtId="0" fontId="3" fillId="0" borderId="0" xfId="1" applyFont="1" applyFill="1" applyBorder="1" applyAlignment="1">
      <alignment horizontal="left" vertical="top" wrapText="1"/>
    </xf>
    <xf numFmtId="0" fontId="3" fillId="0" borderId="8" xfId="1" applyFont="1" applyFill="1" applyBorder="1" applyAlignment="1">
      <alignment horizontal="left" vertical="top" wrapText="1"/>
    </xf>
    <xf numFmtId="0" fontId="3" fillId="0" borderId="9" xfId="1" applyFont="1" applyFill="1" applyBorder="1" applyAlignment="1">
      <alignment horizontal="left" vertical="top" wrapText="1"/>
    </xf>
    <xf numFmtId="0" fontId="3" fillId="0" borderId="10" xfId="1" applyFont="1" applyFill="1" applyBorder="1" applyAlignment="1">
      <alignment horizontal="left" vertical="top" wrapText="1"/>
    </xf>
    <xf numFmtId="0" fontId="3" fillId="0" borderId="11" xfId="1" applyFont="1" applyFill="1" applyBorder="1" applyAlignment="1">
      <alignment horizontal="left" vertical="top" wrapText="1"/>
    </xf>
    <xf numFmtId="0" fontId="11" fillId="0" borderId="1" xfId="1" applyFont="1" applyFill="1" applyBorder="1" applyAlignment="1">
      <alignment horizontal="left"/>
    </xf>
    <xf numFmtId="0" fontId="11" fillId="0" borderId="3" xfId="1" applyFont="1" applyFill="1" applyBorder="1" applyAlignment="1">
      <alignment horizontal="left"/>
    </xf>
    <xf numFmtId="0" fontId="11" fillId="0" borderId="2" xfId="1" applyFont="1" applyFill="1" applyBorder="1" applyAlignment="1">
      <alignment horizontal="left"/>
    </xf>
    <xf numFmtId="0" fontId="3" fillId="3" borderId="1" xfId="1" applyFont="1" applyFill="1" applyBorder="1" applyAlignment="1">
      <alignment horizontal="left" vertical="top" readingOrder="1"/>
    </xf>
    <xf numFmtId="0" fontId="3" fillId="3" borderId="2" xfId="1" applyFont="1" applyFill="1" applyBorder="1" applyAlignment="1">
      <alignment horizontal="left" vertical="top" readingOrder="1"/>
    </xf>
    <xf numFmtId="15" fontId="3" fillId="0" borderId="1" xfId="1" quotePrefix="1" applyNumberFormat="1" applyFont="1" applyFill="1" applyBorder="1" applyAlignment="1">
      <alignment horizontal="center" readingOrder="1"/>
    </xf>
    <xf numFmtId="15" fontId="3" fillId="0" borderId="3" xfId="1" applyNumberFormat="1" applyFont="1" applyFill="1" applyBorder="1" applyAlignment="1">
      <alignment horizontal="center" readingOrder="1"/>
    </xf>
    <xf numFmtId="15" fontId="3" fillId="0" borderId="2" xfId="1" applyNumberFormat="1" applyFont="1" applyFill="1" applyBorder="1" applyAlignment="1">
      <alignment horizontal="center" readingOrder="1"/>
    </xf>
    <xf numFmtId="0" fontId="3" fillId="0" borderId="1" xfId="1" applyFont="1" applyFill="1" applyBorder="1" applyAlignment="1">
      <alignment horizontal="left" readingOrder="1"/>
    </xf>
    <xf numFmtId="0" fontId="3" fillId="0" borderId="3" xfId="1" applyFont="1" applyFill="1" applyBorder="1" applyAlignment="1">
      <alignment horizontal="left" readingOrder="1"/>
    </xf>
    <xf numFmtId="0" fontId="3" fillId="0" borderId="2" xfId="1" applyFont="1" applyFill="1" applyBorder="1" applyAlignment="1">
      <alignment horizontal="left" readingOrder="1"/>
    </xf>
    <xf numFmtId="0" fontId="8" fillId="3" borderId="1" xfId="1" applyFont="1" applyFill="1" applyBorder="1" applyAlignment="1">
      <alignment horizontal="left" vertical="top" wrapText="1" readingOrder="1"/>
    </xf>
    <xf numFmtId="0" fontId="8" fillId="3" borderId="3" xfId="1" applyFont="1" applyFill="1" applyBorder="1" applyAlignment="1">
      <alignment horizontal="left" vertical="top" wrapText="1" readingOrder="1"/>
    </xf>
    <xf numFmtId="0" fontId="8" fillId="3" borderId="2" xfId="1" applyFont="1" applyFill="1" applyBorder="1" applyAlignment="1">
      <alignment horizontal="left" vertical="top" wrapText="1" readingOrder="1"/>
    </xf>
    <xf numFmtId="0" fontId="3" fillId="0" borderId="4" xfId="1" applyFont="1" applyFill="1" applyBorder="1" applyAlignment="1">
      <alignment horizontal="left" vertical="center" wrapText="1"/>
    </xf>
    <xf numFmtId="0" fontId="3" fillId="0" borderId="9" xfId="1" applyFont="1" applyFill="1" applyBorder="1" applyAlignment="1">
      <alignment horizontal="left" vertical="center" wrapText="1"/>
    </xf>
    <xf numFmtId="0" fontId="3" fillId="0" borderId="10" xfId="1" applyFont="1" applyFill="1" applyBorder="1" applyAlignment="1">
      <alignment horizontal="left" vertical="center" wrapText="1"/>
    </xf>
    <xf numFmtId="0" fontId="3" fillId="0" borderId="11" xfId="1" applyFont="1" applyFill="1" applyBorder="1" applyAlignment="1">
      <alignment horizontal="left" vertical="center" wrapText="1"/>
    </xf>
    <xf numFmtId="15" fontId="3" fillId="0" borderId="1" xfId="1" applyNumberFormat="1" applyFont="1" applyFill="1" applyBorder="1" applyAlignment="1">
      <alignment horizontal="left" vertical="center" readingOrder="1"/>
    </xf>
    <xf numFmtId="15" fontId="3" fillId="0" borderId="3" xfId="1" applyNumberFormat="1" applyFont="1" applyFill="1" applyBorder="1" applyAlignment="1">
      <alignment horizontal="left" vertical="center" readingOrder="1"/>
    </xf>
    <xf numFmtId="15" fontId="3" fillId="0" borderId="2" xfId="1" applyNumberFormat="1" applyFont="1" applyFill="1" applyBorder="1" applyAlignment="1">
      <alignment horizontal="left" vertical="center" readingOrder="1"/>
    </xf>
    <xf numFmtId="164" fontId="3" fillId="0" borderId="1" xfId="1" quotePrefix="1" applyNumberFormat="1" applyFont="1" applyFill="1" applyBorder="1" applyAlignment="1">
      <alignment horizontal="center" vertical="center" readingOrder="1"/>
    </xf>
    <xf numFmtId="164" fontId="3" fillId="0" borderId="3" xfId="1" quotePrefix="1" applyNumberFormat="1" applyFont="1" applyFill="1" applyBorder="1" applyAlignment="1">
      <alignment horizontal="center" vertical="center" readingOrder="1"/>
    </xf>
    <xf numFmtId="164" fontId="3" fillId="0" borderId="2" xfId="1" quotePrefix="1" applyNumberFormat="1" applyFont="1" applyFill="1" applyBorder="1" applyAlignment="1">
      <alignment horizontal="center" vertical="center" readingOrder="1"/>
    </xf>
    <xf numFmtId="0" fontId="3" fillId="0" borderId="7" xfId="1" applyFont="1" applyFill="1" applyBorder="1" applyAlignment="1">
      <alignment horizontal="left" vertical="center" wrapText="1" readingOrder="1"/>
    </xf>
    <xf numFmtId="0" fontId="3" fillId="0" borderId="0" xfId="1" applyFont="1" applyFill="1" applyBorder="1" applyAlignment="1">
      <alignment horizontal="left" vertical="center" wrapText="1" readingOrder="1"/>
    </xf>
    <xf numFmtId="0" fontId="3" fillId="0" borderId="8" xfId="1" applyFont="1" applyFill="1" applyBorder="1" applyAlignment="1">
      <alignment horizontal="left" vertical="center" wrapText="1" readingOrder="1"/>
    </xf>
    <xf numFmtId="0" fontId="3" fillId="0" borderId="9" xfId="1" applyFont="1" applyFill="1" applyBorder="1" applyAlignment="1">
      <alignment horizontal="left" vertical="center" wrapText="1" readingOrder="1"/>
    </xf>
    <xf numFmtId="0" fontId="3" fillId="0" borderId="10" xfId="1" applyFont="1" applyFill="1" applyBorder="1" applyAlignment="1">
      <alignment horizontal="left" vertical="center" wrapText="1" readingOrder="1"/>
    </xf>
    <xf numFmtId="0" fontId="3" fillId="0" borderId="11" xfId="1" applyFont="1" applyFill="1" applyBorder="1" applyAlignment="1">
      <alignment horizontal="left" vertical="center" wrapText="1" readingOrder="1"/>
    </xf>
    <xf numFmtId="0" fontId="3" fillId="0" borderId="4" xfId="1" applyFont="1" applyFill="1" applyBorder="1" applyAlignment="1">
      <alignment horizontal="left" vertical="center" wrapText="1" readingOrder="1"/>
    </xf>
    <xf numFmtId="0" fontId="3" fillId="0" borderId="5" xfId="1" applyFont="1" applyFill="1" applyBorder="1" applyAlignment="1">
      <alignment horizontal="left" vertical="center" wrapText="1" readingOrder="1"/>
    </xf>
    <xf numFmtId="0" fontId="3" fillId="0" borderId="6" xfId="1" applyFont="1" applyFill="1" applyBorder="1" applyAlignment="1">
      <alignment horizontal="left" vertical="center" wrapText="1" readingOrder="1"/>
    </xf>
    <xf numFmtId="0" fontId="9" fillId="0" borderId="1" xfId="1" applyFont="1" applyFill="1" applyBorder="1" applyAlignment="1">
      <alignment horizontal="left"/>
    </xf>
    <xf numFmtId="0" fontId="9" fillId="0" borderId="3" xfId="1" applyFont="1" applyFill="1" applyBorder="1" applyAlignment="1">
      <alignment horizontal="left"/>
    </xf>
    <xf numFmtId="0" fontId="9" fillId="0" borderId="2" xfId="1" applyFont="1" applyFill="1" applyBorder="1" applyAlignment="1">
      <alignment horizontal="left"/>
    </xf>
    <xf numFmtId="0" fontId="3" fillId="0" borderId="1" xfId="1" applyFont="1" applyFill="1" applyBorder="1" applyAlignment="1">
      <alignment horizontal="center" vertical="center" wrapText="1" readingOrder="1"/>
    </xf>
    <xf numFmtId="0" fontId="3" fillId="0" borderId="3" xfId="1" applyFont="1" applyFill="1" applyBorder="1" applyAlignment="1">
      <alignment horizontal="center" vertical="center" wrapText="1" readingOrder="1"/>
    </xf>
    <xf numFmtId="0" fontId="3" fillId="0" borderId="2" xfId="1" applyFont="1" applyFill="1" applyBorder="1" applyAlignment="1">
      <alignment horizontal="center" vertical="center" wrapText="1" readingOrder="1"/>
    </xf>
    <xf numFmtId="0" fontId="18" fillId="9" borderId="7" xfId="0" applyFont="1" applyFill="1" applyBorder="1" applyAlignment="1">
      <alignment horizontal="left" wrapText="1"/>
    </xf>
    <xf numFmtId="0" fontId="18" fillId="9" borderId="0" xfId="0" applyFont="1" applyFill="1" applyBorder="1" applyAlignment="1">
      <alignment horizontal="left" wrapText="1"/>
    </xf>
    <xf numFmtId="0" fontId="18" fillId="9" borderId="8" xfId="0" applyFont="1" applyFill="1" applyBorder="1" applyAlignment="1">
      <alignment horizontal="left" wrapText="1"/>
    </xf>
    <xf numFmtId="0" fontId="3" fillId="7" borderId="4" xfId="1" applyFont="1" applyFill="1" applyBorder="1" applyAlignment="1">
      <alignment horizontal="left" vertical="top" wrapText="1" readingOrder="1"/>
    </xf>
    <xf numFmtId="0" fontId="3" fillId="7" borderId="5" xfId="1" applyFont="1" applyFill="1" applyBorder="1" applyAlignment="1">
      <alignment horizontal="left" vertical="top" wrapText="1" readingOrder="1"/>
    </xf>
    <xf numFmtId="0" fontId="3" fillId="7" borderId="6" xfId="1" applyFont="1" applyFill="1" applyBorder="1" applyAlignment="1">
      <alignment horizontal="left" vertical="top" wrapText="1" readingOrder="1"/>
    </xf>
    <xf numFmtId="0" fontId="3" fillId="7" borderId="7" xfId="1" applyFont="1" applyFill="1" applyBorder="1" applyAlignment="1">
      <alignment horizontal="left" vertical="top" wrapText="1" readingOrder="1"/>
    </xf>
    <xf numFmtId="0" fontId="3" fillId="7" borderId="0" xfId="1" applyFont="1" applyFill="1" applyBorder="1" applyAlignment="1">
      <alignment horizontal="left" vertical="top" wrapText="1" readingOrder="1"/>
    </xf>
    <xf numFmtId="0" fontId="3" fillId="7" borderId="8" xfId="1" applyFont="1" applyFill="1" applyBorder="1" applyAlignment="1">
      <alignment horizontal="left" vertical="top" wrapText="1" readingOrder="1"/>
    </xf>
    <xf numFmtId="0" fontId="3" fillId="7" borderId="9" xfId="1" applyFont="1" applyFill="1" applyBorder="1" applyAlignment="1">
      <alignment horizontal="left" vertical="top" wrapText="1" readingOrder="1"/>
    </xf>
    <xf numFmtId="0" fontId="3" fillId="7" borderId="10" xfId="1" applyFont="1" applyFill="1" applyBorder="1" applyAlignment="1">
      <alignment horizontal="left" vertical="top" wrapText="1" readingOrder="1"/>
    </xf>
    <xf numFmtId="0" fontId="3" fillId="7" borderId="11" xfId="1" applyFont="1" applyFill="1" applyBorder="1" applyAlignment="1">
      <alignment horizontal="left" vertical="top" wrapText="1" readingOrder="1"/>
    </xf>
    <xf numFmtId="0" fontId="3" fillId="0" borderId="7" xfId="1" applyFont="1" applyFill="1" applyBorder="1" applyAlignment="1">
      <alignment horizontal="left" vertical="top" wrapText="1" readingOrder="1"/>
    </xf>
    <xf numFmtId="0" fontId="3" fillId="0" borderId="0" xfId="1" applyFont="1" applyFill="1" applyBorder="1" applyAlignment="1">
      <alignment horizontal="left" vertical="top" wrapText="1" readingOrder="1"/>
    </xf>
    <xf numFmtId="0" fontId="3" fillId="0" borderId="8" xfId="1" applyFont="1" applyFill="1" applyBorder="1" applyAlignment="1">
      <alignment horizontal="left" vertical="top" wrapText="1" readingOrder="1"/>
    </xf>
    <xf numFmtId="0" fontId="18" fillId="2" borderId="7" xfId="0" applyFont="1" applyFill="1" applyBorder="1" applyAlignment="1">
      <alignment horizontal="left" wrapText="1"/>
    </xf>
    <xf numFmtId="0" fontId="18" fillId="2" borderId="0" xfId="0" applyFont="1" applyFill="1" applyBorder="1" applyAlignment="1">
      <alignment horizontal="left" wrapText="1"/>
    </xf>
    <xf numFmtId="0" fontId="18" fillId="2" borderId="8" xfId="0" applyFont="1" applyFill="1" applyBorder="1" applyAlignment="1">
      <alignment horizontal="left" wrapText="1"/>
    </xf>
    <xf numFmtId="0" fontId="3" fillId="0" borderId="13" xfId="1" applyFont="1" applyFill="1" applyBorder="1" applyAlignment="1">
      <alignment horizontal="left" vertical="top" wrapText="1" readingOrder="1"/>
    </xf>
    <xf numFmtId="0" fontId="3" fillId="0" borderId="9" xfId="1" applyFont="1" applyFill="1" applyBorder="1" applyAlignment="1">
      <alignment horizontal="left" vertical="top" wrapText="1" readingOrder="1"/>
    </xf>
    <xf numFmtId="0" fontId="3" fillId="0" borderId="10" xfId="1" applyFont="1" applyFill="1" applyBorder="1" applyAlignment="1">
      <alignment horizontal="left" vertical="top" wrapText="1" readingOrder="1"/>
    </xf>
    <xf numFmtId="0" fontId="3" fillId="0" borderId="23" xfId="1" applyFont="1" applyFill="1" applyBorder="1" applyAlignment="1">
      <alignment horizontal="left" vertical="top" wrapText="1" readingOrder="1"/>
    </xf>
    <xf numFmtId="0" fontId="16" fillId="0" borderId="7" xfId="0" applyFont="1" applyBorder="1" applyAlignment="1">
      <alignment horizontal="left" wrapText="1"/>
    </xf>
    <xf numFmtId="0" fontId="16" fillId="0" borderId="0" xfId="0" applyFont="1" applyBorder="1" applyAlignment="1">
      <alignment horizontal="left" wrapText="1"/>
    </xf>
    <xf numFmtId="0" fontId="16" fillId="0" borderId="8" xfId="0" applyFont="1" applyBorder="1" applyAlignment="1">
      <alignment horizontal="left" wrapText="1"/>
    </xf>
    <xf numFmtId="0" fontId="8" fillId="3" borderId="4" xfId="1" applyFont="1" applyFill="1" applyBorder="1" applyAlignment="1">
      <alignment horizontal="center" vertical="top" wrapText="1" readingOrder="1"/>
    </xf>
    <xf numFmtId="0" fontId="8" fillId="3" borderId="5" xfId="1" applyFont="1" applyFill="1" applyBorder="1" applyAlignment="1">
      <alignment horizontal="center" vertical="top" wrapText="1" readingOrder="1"/>
    </xf>
    <xf numFmtId="0" fontId="8" fillId="3" borderId="6" xfId="1" applyFont="1" applyFill="1" applyBorder="1" applyAlignment="1">
      <alignment horizontal="center" vertical="top" wrapText="1" readingOrder="1"/>
    </xf>
    <xf numFmtId="0" fontId="3" fillId="2" borderId="4" xfId="1" applyFont="1" applyFill="1" applyBorder="1" applyAlignment="1">
      <alignment horizontal="left" vertical="top" wrapText="1" readingOrder="1"/>
    </xf>
    <xf numFmtId="0" fontId="3" fillId="2" borderId="5" xfId="1" applyFont="1" applyFill="1" applyBorder="1" applyAlignment="1">
      <alignment horizontal="left" vertical="top" wrapText="1" readingOrder="1"/>
    </xf>
    <xf numFmtId="0" fontId="3" fillId="2" borderId="6" xfId="1" applyFont="1" applyFill="1" applyBorder="1" applyAlignment="1">
      <alignment horizontal="left" vertical="top" wrapText="1" readingOrder="1"/>
    </xf>
    <xf numFmtId="0" fontId="3" fillId="2" borderId="7" xfId="1" applyFont="1" applyFill="1" applyBorder="1" applyAlignment="1">
      <alignment horizontal="left" vertical="top" wrapText="1" readingOrder="1"/>
    </xf>
    <xf numFmtId="0" fontId="3" fillId="2" borderId="0" xfId="1" applyFont="1" applyFill="1" applyBorder="1" applyAlignment="1">
      <alignment horizontal="left" vertical="top" wrapText="1" readingOrder="1"/>
    </xf>
    <xf numFmtId="0" fontId="3" fillId="2" borderId="8" xfId="1" applyFont="1" applyFill="1" applyBorder="1" applyAlignment="1">
      <alignment horizontal="left" vertical="top" wrapText="1" readingOrder="1"/>
    </xf>
    <xf numFmtId="0" fontId="16" fillId="0" borderId="7" xfId="0" applyFont="1" applyBorder="1" applyAlignment="1">
      <alignment horizontal="left"/>
    </xf>
    <xf numFmtId="0" fontId="16" fillId="0" borderId="0" xfId="0" applyFont="1" applyBorder="1" applyAlignment="1">
      <alignment horizontal="left"/>
    </xf>
    <xf numFmtId="0" fontId="16" fillId="0" borderId="8" xfId="0" applyFont="1" applyBorder="1" applyAlignment="1">
      <alignment horizontal="left"/>
    </xf>
    <xf numFmtId="0" fontId="16" fillId="2" borderId="7" xfId="0" applyFont="1" applyFill="1" applyBorder="1" applyAlignment="1">
      <alignment horizontal="left" wrapText="1"/>
    </xf>
    <xf numFmtId="0" fontId="16" fillId="2" borderId="0" xfId="0" applyFont="1" applyFill="1" applyBorder="1" applyAlignment="1">
      <alignment horizontal="left" wrapText="1"/>
    </xf>
    <xf numFmtId="0" fontId="16" fillId="2" borderId="8" xfId="0" applyFont="1" applyFill="1" applyBorder="1" applyAlignment="1">
      <alignment horizontal="left" wrapText="1"/>
    </xf>
    <xf numFmtId="0" fontId="8" fillId="3" borderId="4" xfId="1" applyFont="1" applyFill="1" applyBorder="1" applyAlignment="1">
      <alignment horizontal="left" vertical="top" wrapText="1" readingOrder="1"/>
    </xf>
    <xf numFmtId="0" fontId="8" fillId="3" borderId="5" xfId="1" applyFont="1" applyFill="1" applyBorder="1" applyAlignment="1">
      <alignment horizontal="left" vertical="top" wrapText="1" readingOrder="1"/>
    </xf>
    <xf numFmtId="0" fontId="8" fillId="3" borderId="22" xfId="1" applyFont="1" applyFill="1" applyBorder="1" applyAlignment="1">
      <alignment horizontal="left" vertical="top" wrapText="1" readingOrder="1"/>
    </xf>
    <xf numFmtId="0" fontId="3" fillId="2" borderId="7" xfId="1" applyFont="1" applyFill="1" applyBorder="1" applyAlignment="1">
      <alignment horizontal="left" vertical="top" readingOrder="1"/>
    </xf>
    <xf numFmtId="0" fontId="3" fillId="2" borderId="0" xfId="1" applyFont="1" applyFill="1" applyBorder="1" applyAlignment="1">
      <alignment horizontal="left" vertical="top" readingOrder="1"/>
    </xf>
    <xf numFmtId="0" fontId="3" fillId="2" borderId="8" xfId="1" applyFont="1" applyFill="1" applyBorder="1" applyAlignment="1">
      <alignment horizontal="left" vertical="top" readingOrder="1"/>
    </xf>
    <xf numFmtId="49" fontId="16" fillId="7" borderId="8" xfId="0" applyNumberFormat="1" applyFont="1" applyFill="1" applyBorder="1" applyAlignment="1">
      <alignment horizontal="left" wrapText="1"/>
    </xf>
    <xf numFmtId="0" fontId="18" fillId="8" borderId="7" xfId="0" applyFont="1" applyFill="1" applyBorder="1" applyAlignment="1">
      <alignment horizontal="left"/>
    </xf>
    <xf numFmtId="0" fontId="18" fillId="8" borderId="0" xfId="0" applyFont="1" applyFill="1" applyBorder="1" applyAlignment="1">
      <alignment horizontal="left"/>
    </xf>
    <xf numFmtId="0" fontId="18" fillId="8" borderId="8" xfId="0" applyFont="1" applyFill="1" applyBorder="1" applyAlignment="1">
      <alignment horizontal="left"/>
    </xf>
    <xf numFmtId="49" fontId="3" fillId="0" borderId="8" xfId="1" applyNumberFormat="1" applyFont="1" applyFill="1" applyBorder="1" applyAlignment="1">
      <alignment horizontal="left" vertical="center" wrapText="1" readingOrder="1"/>
    </xf>
    <xf numFmtId="0" fontId="16" fillId="7" borderId="8" xfId="0" applyFont="1" applyFill="1" applyBorder="1" applyAlignment="1">
      <alignment horizontal="center" wrapText="1"/>
    </xf>
    <xf numFmtId="0" fontId="16" fillId="8" borderId="9" xfId="0" applyFont="1" applyFill="1" applyBorder="1" applyAlignment="1">
      <alignment horizontal="left"/>
    </xf>
    <xf numFmtId="0" fontId="16" fillId="8" borderId="10" xfId="0" applyFont="1" applyFill="1" applyBorder="1" applyAlignment="1">
      <alignment horizontal="left"/>
    </xf>
    <xf numFmtId="0" fontId="16" fillId="8" borderId="11" xfId="0" applyFont="1" applyFill="1" applyBorder="1" applyAlignment="1">
      <alignment horizontal="left"/>
    </xf>
    <xf numFmtId="0" fontId="8" fillId="3" borderId="24" xfId="1" applyFont="1" applyFill="1" applyBorder="1" applyAlignment="1">
      <alignment horizontal="left" vertical="top" wrapText="1" readingOrder="1"/>
    </xf>
    <xf numFmtId="0" fontId="8" fillId="3" borderId="25" xfId="1" applyFont="1" applyFill="1" applyBorder="1" applyAlignment="1">
      <alignment horizontal="left" vertical="top" wrapText="1" readingOrder="1"/>
    </xf>
    <xf numFmtId="0" fontId="8" fillId="3" borderId="26" xfId="1" applyFont="1" applyFill="1" applyBorder="1" applyAlignment="1">
      <alignment horizontal="left" vertical="top" wrapText="1" readingOrder="1"/>
    </xf>
    <xf numFmtId="0" fontId="8" fillId="3" borderId="1" xfId="1" applyFont="1" applyFill="1" applyBorder="1" applyAlignment="1">
      <alignment horizontal="center" vertical="top" wrapText="1" readingOrder="1"/>
    </xf>
    <xf numFmtId="0" fontId="8" fillId="3" borderId="3" xfId="1" applyFont="1" applyFill="1" applyBorder="1" applyAlignment="1">
      <alignment horizontal="center" vertical="top" wrapText="1" readingOrder="1"/>
    </xf>
    <xf numFmtId="0" fontId="8" fillId="3" borderId="2" xfId="1" applyFont="1" applyFill="1" applyBorder="1" applyAlignment="1">
      <alignment horizontal="center" vertical="top" wrapText="1" readingOrder="1"/>
    </xf>
    <xf numFmtId="0" fontId="3" fillId="6" borderId="4" xfId="1" applyFont="1" applyFill="1" applyBorder="1" applyAlignment="1">
      <alignment horizontal="left" vertical="top" wrapText="1" readingOrder="1"/>
    </xf>
    <xf numFmtId="0" fontId="3" fillId="6" borderId="5" xfId="1" applyFont="1" applyFill="1" applyBorder="1" applyAlignment="1">
      <alignment horizontal="left" vertical="top" wrapText="1" readingOrder="1"/>
    </xf>
    <xf numFmtId="0" fontId="3" fillId="6" borderId="6" xfId="1" applyFont="1" applyFill="1" applyBorder="1" applyAlignment="1">
      <alignment horizontal="left" vertical="top" wrapText="1" readingOrder="1"/>
    </xf>
    <xf numFmtId="0" fontId="3" fillId="6" borderId="7" xfId="1" applyFont="1" applyFill="1" applyBorder="1" applyAlignment="1">
      <alignment horizontal="left" vertical="top" wrapText="1" readingOrder="1"/>
    </xf>
    <xf numFmtId="0" fontId="3" fillId="6" borderId="0" xfId="1" applyFont="1" applyFill="1" applyBorder="1" applyAlignment="1">
      <alignment horizontal="left" vertical="top" wrapText="1" readingOrder="1"/>
    </xf>
    <xf numFmtId="0" fontId="3" fillId="6" borderId="8" xfId="1" applyFont="1" applyFill="1" applyBorder="1" applyAlignment="1">
      <alignment horizontal="left" vertical="top" wrapText="1" readingOrder="1"/>
    </xf>
    <xf numFmtId="0" fontId="3" fillId="2" borderId="7" xfId="1" applyFont="1" applyFill="1" applyBorder="1" applyAlignment="1">
      <alignment horizontal="left" vertical="top" wrapText="1"/>
    </xf>
    <xf numFmtId="0" fontId="3" fillId="2" borderId="0" xfId="1" applyFont="1" applyFill="1" applyBorder="1" applyAlignment="1">
      <alignment horizontal="left" vertical="top" wrapText="1"/>
    </xf>
    <xf numFmtId="0" fontId="3" fillId="2" borderId="8" xfId="1" applyFont="1" applyFill="1" applyBorder="1" applyAlignment="1">
      <alignment horizontal="left" vertical="top" wrapText="1"/>
    </xf>
    <xf numFmtId="0" fontId="16" fillId="0" borderId="7" xfId="0" applyFont="1" applyBorder="1" applyAlignment="1">
      <alignment horizontal="left" vertical="top" wrapText="1"/>
    </xf>
    <xf numFmtId="0" fontId="16" fillId="0" borderId="0" xfId="0" applyFont="1" applyBorder="1" applyAlignment="1">
      <alignment horizontal="left" vertical="top" wrapText="1"/>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6" fillId="0" borderId="10" xfId="0" applyFont="1" applyBorder="1" applyAlignment="1">
      <alignment horizontal="left" vertical="top" wrapText="1"/>
    </xf>
    <xf numFmtId="0" fontId="16" fillId="0" borderId="11" xfId="0" applyFont="1" applyBorder="1" applyAlignment="1">
      <alignment horizontal="left" vertical="top" wrapText="1"/>
    </xf>
    <xf numFmtId="0" fontId="3" fillId="0" borderId="27" xfId="1" applyFont="1" applyFill="1" applyBorder="1" applyAlignment="1">
      <alignment horizontal="left" vertical="top" wrapText="1" readingOrder="1"/>
    </xf>
    <xf numFmtId="0" fontId="26" fillId="0" borderId="5" xfId="1" applyFont="1" applyFill="1" applyBorder="1" applyAlignment="1">
      <alignment horizontal="left" vertical="top" wrapText="1" readingOrder="1"/>
    </xf>
    <xf numFmtId="0" fontId="26" fillId="0" borderId="22" xfId="1" applyFont="1" applyFill="1" applyBorder="1" applyAlignment="1">
      <alignment horizontal="left" vertical="top" wrapText="1" readingOrder="1"/>
    </xf>
    <xf numFmtId="0" fontId="26" fillId="0" borderId="12" xfId="1" applyFont="1" applyFill="1" applyBorder="1" applyAlignment="1">
      <alignment horizontal="left" vertical="top" wrapText="1" readingOrder="1"/>
    </xf>
    <xf numFmtId="0" fontId="26" fillId="0" borderId="0" xfId="1" applyFont="1" applyFill="1" applyBorder="1" applyAlignment="1">
      <alignment horizontal="left" vertical="top" wrapText="1" readingOrder="1"/>
    </xf>
    <xf numFmtId="0" fontId="26" fillId="0" borderId="13" xfId="1" applyFont="1" applyFill="1" applyBorder="1" applyAlignment="1">
      <alignment horizontal="left" vertical="top" wrapText="1" readingOrder="1"/>
    </xf>
    <xf numFmtId="0" fontId="26" fillId="0" borderId="14" xfId="1" applyFont="1" applyFill="1" applyBorder="1" applyAlignment="1">
      <alignment horizontal="left" vertical="top" wrapText="1" readingOrder="1"/>
    </xf>
    <xf numFmtId="0" fontId="26" fillId="0" borderId="21" xfId="1" applyFont="1" applyFill="1" applyBorder="1" applyAlignment="1">
      <alignment horizontal="left" vertical="top" wrapText="1" readingOrder="1"/>
    </xf>
    <xf numFmtId="0" fontId="26" fillId="0" borderId="15" xfId="1" applyFont="1" applyFill="1" applyBorder="1" applyAlignment="1">
      <alignment horizontal="left" vertical="top" wrapText="1" readingOrder="1"/>
    </xf>
    <xf numFmtId="0" fontId="20" fillId="3" borderId="1" xfId="0" applyFont="1" applyFill="1" applyBorder="1" applyAlignment="1">
      <alignment horizontal="left"/>
    </xf>
    <xf numFmtId="0" fontId="20" fillId="3" borderId="2" xfId="0" applyFont="1" applyFill="1" applyBorder="1" applyAlignment="1">
      <alignment horizontal="left"/>
    </xf>
    <xf numFmtId="1" fontId="8" fillId="3" borderId="1" xfId="0" applyNumberFormat="1" applyFont="1" applyFill="1" applyBorder="1" applyAlignment="1">
      <alignment horizontal="left"/>
    </xf>
    <xf numFmtId="1" fontId="8" fillId="3" borderId="2" xfId="0" applyNumberFormat="1" applyFont="1" applyFill="1" applyBorder="1" applyAlignment="1">
      <alignment horizontal="left"/>
    </xf>
    <xf numFmtId="0" fontId="20" fillId="3" borderId="3" xfId="0" applyFont="1" applyFill="1" applyBorder="1" applyAlignment="1">
      <alignment horizontal="left"/>
    </xf>
    <xf numFmtId="0" fontId="16" fillId="7" borderId="35" xfId="0" applyFont="1" applyFill="1" applyBorder="1" applyAlignment="1">
      <alignment horizontal="left" wrapText="1"/>
    </xf>
    <xf numFmtId="0" fontId="16" fillId="7" borderId="19" xfId="0" applyFont="1" applyFill="1" applyBorder="1" applyAlignment="1">
      <alignment horizontal="left" wrapText="1"/>
    </xf>
    <xf numFmtId="0" fontId="3" fillId="0" borderId="7" xfId="1" applyFont="1" applyFill="1" applyBorder="1" applyAlignment="1">
      <alignment horizontal="left" wrapText="1" readingOrder="1"/>
    </xf>
    <xf numFmtId="0" fontId="3" fillId="0" borderId="0" xfId="1" applyFont="1" applyFill="1" applyBorder="1" applyAlignment="1">
      <alignment horizontal="left" wrapText="1" readingOrder="1"/>
    </xf>
    <xf numFmtId="0" fontId="3" fillId="0" borderId="8" xfId="1" applyFont="1" applyFill="1" applyBorder="1" applyAlignment="1">
      <alignment horizontal="left" wrapText="1" readingOrder="1"/>
    </xf>
    <xf numFmtId="0" fontId="16" fillId="6" borderId="4" xfId="0" applyFont="1" applyFill="1" applyBorder="1" applyAlignment="1">
      <alignment horizontal="left" wrapText="1"/>
    </xf>
    <xf numFmtId="0" fontId="16" fillId="6" borderId="5" xfId="0" applyFont="1" applyFill="1" applyBorder="1" applyAlignment="1">
      <alignment horizontal="left" wrapText="1"/>
    </xf>
    <xf numFmtId="0" fontId="16" fillId="6" borderId="6" xfId="0" applyFont="1" applyFill="1" applyBorder="1" applyAlignment="1">
      <alignment horizontal="left" wrapText="1"/>
    </xf>
    <xf numFmtId="0" fontId="16" fillId="6" borderId="7" xfId="0" applyFont="1" applyFill="1" applyBorder="1" applyAlignment="1">
      <alignment horizontal="left" wrapText="1"/>
    </xf>
    <xf numFmtId="0" fontId="16" fillId="6" borderId="0" xfId="0" applyFont="1" applyFill="1" applyBorder="1" applyAlignment="1">
      <alignment horizontal="left" wrapText="1"/>
    </xf>
    <xf numFmtId="0" fontId="16" fillId="6" borderId="8" xfId="0" applyFont="1" applyFill="1" applyBorder="1" applyAlignment="1">
      <alignment horizontal="left" wrapText="1"/>
    </xf>
    <xf numFmtId="0" fontId="16" fillId="8" borderId="7" xfId="0" applyFont="1" applyFill="1" applyBorder="1" applyAlignment="1">
      <alignment horizontal="left" wrapText="1"/>
    </xf>
    <xf numFmtId="0" fontId="16" fillId="8" borderId="0" xfId="0" applyFont="1" applyFill="1" applyBorder="1" applyAlignment="1">
      <alignment horizontal="left" wrapText="1"/>
    </xf>
    <xf numFmtId="0" fontId="16" fillId="8" borderId="8" xfId="0" applyFont="1" applyFill="1" applyBorder="1" applyAlignment="1">
      <alignment horizontal="left" wrapText="1"/>
    </xf>
    <xf numFmtId="0" fontId="20" fillId="4" borderId="6" xfId="0" applyFont="1" applyFill="1" applyBorder="1" applyAlignment="1">
      <alignment horizontal="center" vertical="center" wrapText="1"/>
    </xf>
    <xf numFmtId="0" fontId="20" fillId="4" borderId="40"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16" fillId="7" borderId="4" xfId="0" applyFont="1" applyFill="1" applyBorder="1" applyAlignment="1">
      <alignment horizontal="left" wrapText="1"/>
    </xf>
    <xf numFmtId="0" fontId="16" fillId="7" borderId="5" xfId="0" applyFont="1" applyFill="1" applyBorder="1" applyAlignment="1">
      <alignment horizontal="left" wrapText="1"/>
    </xf>
    <xf numFmtId="0" fontId="37" fillId="4" borderId="6" xfId="0" applyFont="1" applyFill="1" applyBorder="1" applyAlignment="1">
      <alignment horizontal="center" vertical="center" wrapText="1"/>
    </xf>
    <xf numFmtId="0" fontId="37" fillId="4" borderId="40" xfId="0" applyFont="1" applyFill="1" applyBorder="1" applyAlignment="1">
      <alignment horizontal="center" vertical="center" wrapText="1"/>
    </xf>
    <xf numFmtId="0" fontId="16" fillId="0" borderId="7" xfId="18" applyFont="1" applyFill="1" applyBorder="1" applyAlignment="1">
      <alignment horizontal="left" wrapText="1"/>
    </xf>
    <xf numFmtId="0" fontId="16" fillId="0" borderId="0" xfId="18" applyFont="1" applyFill="1" applyBorder="1" applyAlignment="1">
      <alignment horizontal="left" wrapText="1"/>
    </xf>
    <xf numFmtId="0" fontId="16" fillId="0" borderId="8" xfId="18" applyFont="1" applyFill="1" applyBorder="1" applyAlignment="1">
      <alignment horizontal="left" wrapText="1"/>
    </xf>
    <xf numFmtId="0" fontId="16" fillId="7" borderId="0" xfId="18" applyFont="1" applyFill="1" applyBorder="1" applyAlignment="1">
      <alignment horizontal="left" wrapText="1"/>
    </xf>
    <xf numFmtId="0" fontId="16" fillId="7" borderId="39" xfId="18" applyFont="1" applyFill="1" applyBorder="1" applyAlignment="1">
      <alignment horizontal="left" wrapText="1"/>
    </xf>
    <xf numFmtId="0" fontId="16" fillId="8" borderId="7" xfId="18" applyFont="1" applyFill="1" applyBorder="1" applyAlignment="1">
      <alignment horizontal="left" wrapText="1"/>
    </xf>
    <xf numFmtId="0" fontId="16" fillId="8" borderId="0" xfId="18" applyFont="1" applyFill="1" applyBorder="1" applyAlignment="1">
      <alignment horizontal="left" wrapText="1"/>
    </xf>
    <xf numFmtId="0" fontId="16" fillId="8" borderId="8" xfId="18" applyFont="1" applyFill="1" applyBorder="1" applyAlignment="1">
      <alignment horizontal="left" wrapText="1"/>
    </xf>
    <xf numFmtId="0" fontId="35" fillId="9" borderId="7" xfId="0" applyFont="1" applyFill="1" applyBorder="1" applyAlignment="1">
      <alignment horizontal="left" wrapText="1"/>
    </xf>
    <xf numFmtId="0" fontId="35" fillId="9" borderId="0" xfId="0" applyFont="1" applyFill="1" applyBorder="1" applyAlignment="1">
      <alignment horizontal="left" wrapText="1"/>
    </xf>
    <xf numFmtId="0" fontId="35" fillId="9" borderId="8" xfId="0" applyFont="1" applyFill="1" applyBorder="1" applyAlignment="1">
      <alignment horizontal="left" wrapText="1"/>
    </xf>
    <xf numFmtId="0" fontId="3" fillId="8" borderId="7" xfId="1" applyFont="1" applyFill="1" applyBorder="1" applyAlignment="1">
      <alignment horizontal="left" vertical="top" wrapText="1" readingOrder="1"/>
    </xf>
    <xf numFmtId="0" fontId="3" fillId="8" borderId="0" xfId="1" applyFont="1" applyFill="1" applyBorder="1" applyAlignment="1">
      <alignment horizontal="left" vertical="top" wrapText="1" readingOrder="1"/>
    </xf>
    <xf numFmtId="0" fontId="3" fillId="8" borderId="8" xfId="1" applyFont="1" applyFill="1" applyBorder="1" applyAlignment="1">
      <alignment horizontal="left" vertical="top" wrapText="1" readingOrder="1"/>
    </xf>
    <xf numFmtId="0" fontId="8" fillId="4" borderId="19" xfId="0" applyFont="1" applyFill="1" applyBorder="1" applyAlignment="1">
      <alignment horizontal="center" wrapText="1"/>
    </xf>
    <xf numFmtId="0" fontId="8" fillId="4" borderId="21" xfId="0" applyFont="1" applyFill="1" applyBorder="1" applyAlignment="1">
      <alignment horizontal="center" wrapText="1"/>
    </xf>
    <xf numFmtId="0" fontId="3" fillId="0" borderId="5" xfId="1" applyFont="1" applyFill="1" applyBorder="1" applyAlignment="1">
      <alignment horizontal="left" vertical="top" wrapText="1" readingOrder="1"/>
    </xf>
    <xf numFmtId="0" fontId="18" fillId="8" borderId="7" xfId="0" applyFont="1" applyFill="1" applyBorder="1" applyAlignment="1">
      <alignment horizontal="left" wrapText="1"/>
    </xf>
    <xf numFmtId="0" fontId="18" fillId="8" borderId="0" xfId="0" applyFont="1" applyFill="1" applyBorder="1" applyAlignment="1">
      <alignment horizontal="left" wrapText="1"/>
    </xf>
    <xf numFmtId="0" fontId="18" fillId="8" borderId="8" xfId="0" applyFont="1" applyFill="1" applyBorder="1" applyAlignment="1">
      <alignment horizontal="left" wrapText="1"/>
    </xf>
    <xf numFmtId="0" fontId="16" fillId="0" borderId="7" xfId="0" applyFont="1" applyFill="1" applyBorder="1" applyAlignment="1">
      <alignment horizontal="left"/>
    </xf>
    <xf numFmtId="0" fontId="16" fillId="0" borderId="0" xfId="0" applyFont="1" applyFill="1" applyBorder="1" applyAlignment="1">
      <alignment horizontal="left"/>
    </xf>
    <xf numFmtId="0" fontId="16" fillId="0" borderId="8" xfId="0" applyFont="1" applyFill="1" applyBorder="1" applyAlignment="1">
      <alignment horizontal="left"/>
    </xf>
    <xf numFmtId="0" fontId="20" fillId="4" borderId="5" xfId="0" applyFont="1" applyFill="1" applyBorder="1" applyAlignment="1">
      <alignment horizontal="center" vertical="center" wrapText="1"/>
    </xf>
    <xf numFmtId="0" fontId="20" fillId="4" borderId="4" xfId="0" applyFont="1" applyFill="1" applyBorder="1" applyAlignment="1">
      <alignment horizontal="center"/>
    </xf>
    <xf numFmtId="0" fontId="20" fillId="4" borderId="31" xfId="0" applyFont="1" applyFill="1" applyBorder="1" applyAlignment="1">
      <alignment horizontal="center"/>
    </xf>
    <xf numFmtId="0" fontId="20" fillId="4" borderId="5" xfId="0" applyFont="1" applyFill="1" applyBorder="1" applyAlignment="1">
      <alignment horizontal="center" wrapText="1"/>
    </xf>
    <xf numFmtId="0" fontId="20" fillId="4" borderId="21" xfId="0" applyFont="1" applyFill="1" applyBorder="1" applyAlignment="1">
      <alignment horizontal="center" wrapText="1"/>
    </xf>
    <xf numFmtId="0" fontId="16" fillId="7" borderId="37" xfId="0" applyFont="1" applyFill="1" applyBorder="1" applyAlignment="1">
      <alignment horizontal="left" wrapText="1"/>
    </xf>
    <xf numFmtId="0" fontId="16" fillId="7" borderId="38" xfId="0" applyFont="1" applyFill="1" applyBorder="1" applyAlignment="1">
      <alignment horizontal="left" wrapText="1"/>
    </xf>
    <xf numFmtId="0" fontId="16" fillId="7" borderId="1" xfId="0" applyFont="1" applyFill="1" applyBorder="1" applyAlignment="1">
      <alignment horizontal="left" wrapText="1"/>
    </xf>
    <xf numFmtId="0" fontId="16" fillId="7" borderId="3" xfId="0" applyFont="1" applyFill="1" applyBorder="1" applyAlignment="1">
      <alignment horizontal="left" wrapText="1"/>
    </xf>
    <xf numFmtId="0" fontId="16" fillId="7" borderId="2" xfId="0" applyFont="1" applyFill="1" applyBorder="1" applyAlignment="1">
      <alignment horizontal="left" wrapText="1"/>
    </xf>
    <xf numFmtId="0" fontId="20" fillId="3" borderId="16" xfId="0" applyFont="1" applyFill="1" applyBorder="1" applyAlignment="1">
      <alignment horizontal="left"/>
    </xf>
    <xf numFmtId="0" fontId="20" fillId="3" borderId="17" xfId="0" applyFont="1" applyFill="1" applyBorder="1" applyAlignment="1">
      <alignment horizontal="left"/>
    </xf>
    <xf numFmtId="0" fontId="27" fillId="0" borderId="21" xfId="0" applyFont="1" applyFill="1" applyBorder="1" applyAlignment="1">
      <alignment horizontal="center" wrapText="1"/>
    </xf>
    <xf numFmtId="0" fontId="20" fillId="4" borderId="19" xfId="0" applyFont="1" applyFill="1" applyBorder="1" applyAlignment="1">
      <alignment horizontal="center" wrapText="1"/>
    </xf>
    <xf numFmtId="0" fontId="20" fillId="4" borderId="20" xfId="0" applyFont="1" applyFill="1" applyBorder="1" applyAlignment="1">
      <alignment horizontal="center"/>
    </xf>
    <xf numFmtId="0" fontId="20" fillId="4" borderId="15" xfId="0" applyFont="1" applyFill="1" applyBorder="1" applyAlignment="1">
      <alignment horizontal="center"/>
    </xf>
    <xf numFmtId="0" fontId="37" fillId="4" borderId="18" xfId="0" applyFont="1" applyFill="1" applyBorder="1" applyAlignment="1">
      <alignment horizontal="center" wrapText="1"/>
    </xf>
    <xf numFmtId="0" fontId="37" fillId="4" borderId="14" xfId="0" applyFont="1" applyFill="1" applyBorder="1" applyAlignment="1">
      <alignment horizontal="center" wrapText="1"/>
    </xf>
    <xf numFmtId="0" fontId="20" fillId="4" borderId="19" xfId="0" applyFont="1" applyFill="1" applyBorder="1" applyAlignment="1">
      <alignment horizontal="center" vertical="center"/>
    </xf>
    <xf numFmtId="0" fontId="20" fillId="4" borderId="18" xfId="0" applyFont="1" applyFill="1" applyBorder="1" applyAlignment="1">
      <alignment horizontal="center"/>
    </xf>
    <xf numFmtId="0" fontId="20" fillId="4" borderId="19" xfId="0" applyFont="1" applyFill="1" applyBorder="1" applyAlignment="1">
      <alignment horizontal="center"/>
    </xf>
    <xf numFmtId="0" fontId="20" fillId="4" borderId="21" xfId="0" applyFont="1" applyFill="1" applyBorder="1" applyAlignment="1">
      <alignment horizontal="center"/>
    </xf>
    <xf numFmtId="0" fontId="20" fillId="4" borderId="16" xfId="0" applyFont="1" applyFill="1" applyBorder="1" applyAlignment="1">
      <alignment horizontal="center"/>
    </xf>
    <xf numFmtId="0" fontId="20" fillId="4" borderId="28" xfId="0" applyFont="1" applyFill="1" applyBorder="1" applyAlignment="1">
      <alignment horizontal="center"/>
    </xf>
    <xf numFmtId="0" fontId="20" fillId="4" borderId="17" xfId="0" applyFont="1" applyFill="1" applyBorder="1" applyAlignment="1">
      <alignment horizontal="center"/>
    </xf>
    <xf numFmtId="0" fontId="20" fillId="4" borderId="14" xfId="0" applyFont="1" applyFill="1" applyBorder="1" applyAlignment="1">
      <alignment horizontal="center"/>
    </xf>
    <xf numFmtId="0" fontId="8" fillId="4" borderId="6" xfId="0" applyFont="1" applyFill="1" applyBorder="1" applyAlignment="1">
      <alignment horizontal="center" vertical="center" wrapText="1"/>
    </xf>
    <xf numFmtId="0" fontId="8" fillId="4" borderId="40" xfId="0" applyFont="1" applyFill="1" applyBorder="1" applyAlignment="1">
      <alignment horizontal="center" vertical="center" wrapText="1"/>
    </xf>
    <xf numFmtId="0" fontId="0" fillId="9" borderId="9" xfId="0" applyFill="1" applyBorder="1" applyAlignment="1">
      <alignment horizontal="left"/>
    </xf>
    <xf numFmtId="0" fontId="0" fillId="9" borderId="10" xfId="0" applyFill="1" applyBorder="1" applyAlignment="1">
      <alignment horizontal="left"/>
    </xf>
    <xf numFmtId="0" fontId="0" fillId="9" borderId="11" xfId="0" applyFill="1" applyBorder="1" applyAlignment="1">
      <alignment horizontal="left"/>
    </xf>
    <xf numFmtId="0" fontId="16" fillId="8" borderId="7" xfId="0" applyFont="1" applyFill="1" applyBorder="1" applyAlignment="1">
      <alignment horizontal="left"/>
    </xf>
    <xf numFmtId="0" fontId="16" fillId="8" borderId="0" xfId="0" applyFont="1" applyFill="1" applyBorder="1" applyAlignment="1">
      <alignment horizontal="left"/>
    </xf>
    <xf numFmtId="0" fontId="16" fillId="8" borderId="8" xfId="0" applyFont="1" applyFill="1" applyBorder="1" applyAlignment="1">
      <alignment horizontal="left"/>
    </xf>
    <xf numFmtId="0" fontId="16" fillId="9" borderId="7" xfId="0" applyFont="1" applyFill="1" applyBorder="1" applyAlignment="1">
      <alignment horizontal="left"/>
    </xf>
    <xf numFmtId="0" fontId="16" fillId="9" borderId="0" xfId="0" applyFont="1" applyFill="1" applyBorder="1" applyAlignment="1">
      <alignment horizontal="left"/>
    </xf>
    <xf numFmtId="0" fontId="16" fillId="9" borderId="8" xfId="0" applyFont="1" applyFill="1" applyBorder="1" applyAlignment="1">
      <alignment horizontal="left"/>
    </xf>
    <xf numFmtId="0" fontId="16" fillId="6" borderId="7" xfId="0" applyFont="1" applyFill="1" applyBorder="1" applyAlignment="1">
      <alignment horizontal="left"/>
    </xf>
    <xf numFmtId="0" fontId="16" fillId="6" borderId="0" xfId="0" applyFont="1" applyFill="1" applyBorder="1" applyAlignment="1">
      <alignment horizontal="left"/>
    </xf>
    <xf numFmtId="0" fontId="16" fillId="6" borderId="8" xfId="0" applyFont="1" applyFill="1" applyBorder="1" applyAlignment="1">
      <alignment horizontal="left"/>
    </xf>
    <xf numFmtId="0" fontId="20" fillId="3" borderId="18" xfId="0" applyFont="1" applyFill="1" applyBorder="1" applyAlignment="1">
      <alignment horizontal="left" wrapText="1"/>
    </xf>
    <xf numFmtId="0" fontId="20" fillId="3" borderId="20" xfId="0" applyFont="1" applyFill="1" applyBorder="1" applyAlignment="1">
      <alignment horizontal="left" wrapText="1"/>
    </xf>
    <xf numFmtId="0" fontId="16" fillId="0" borderId="19" xfId="0" applyFont="1" applyBorder="1" applyAlignment="1">
      <alignment horizontal="left" wrapText="1"/>
    </xf>
    <xf numFmtId="0" fontId="16" fillId="6" borderId="27" xfId="0" applyFont="1" applyFill="1" applyBorder="1" applyAlignment="1">
      <alignment horizontal="left" wrapText="1"/>
    </xf>
    <xf numFmtId="0" fontId="16" fillId="6" borderId="22" xfId="0" applyFont="1" applyFill="1" applyBorder="1" applyAlignment="1">
      <alignment horizontal="left" wrapText="1"/>
    </xf>
    <xf numFmtId="0" fontId="16" fillId="6" borderId="12" xfId="0" applyFont="1" applyFill="1" applyBorder="1" applyAlignment="1">
      <alignment horizontal="left" wrapText="1"/>
    </xf>
    <xf numFmtId="0" fontId="16" fillId="6" borderId="13" xfId="0" applyFont="1" applyFill="1" applyBorder="1" applyAlignment="1">
      <alignment horizontal="left" wrapText="1"/>
    </xf>
    <xf numFmtId="0" fontId="16" fillId="0" borderId="12" xfId="18" applyFont="1" applyFill="1" applyBorder="1" applyAlignment="1">
      <alignment horizontal="left" wrapText="1"/>
    </xf>
    <xf numFmtId="0" fontId="16" fillId="0" borderId="13" xfId="18" applyFont="1" applyFill="1" applyBorder="1" applyAlignment="1">
      <alignment horizontal="left" wrapText="1"/>
    </xf>
    <xf numFmtId="0" fontId="3" fillId="6" borderId="12" xfId="0" applyFont="1" applyFill="1" applyBorder="1" applyAlignment="1">
      <alignment horizontal="left" wrapText="1"/>
    </xf>
    <xf numFmtId="0" fontId="3" fillId="6" borderId="0" xfId="0" applyFont="1" applyFill="1" applyBorder="1" applyAlignment="1">
      <alignment horizontal="left" wrapText="1"/>
    </xf>
    <xf numFmtId="0" fontId="3" fillId="6" borderId="13" xfId="0" applyFont="1" applyFill="1" applyBorder="1" applyAlignment="1">
      <alignment horizontal="left" wrapText="1"/>
    </xf>
    <xf numFmtId="0" fontId="3" fillId="0" borderId="12" xfId="1" applyFont="1" applyFill="1" applyBorder="1" applyAlignment="1">
      <alignment horizontal="left" vertical="top" wrapText="1" readingOrder="1"/>
    </xf>
    <xf numFmtId="0" fontId="16" fillId="0" borderId="12" xfId="0" applyFont="1" applyBorder="1" applyAlignment="1">
      <alignment horizontal="left" wrapText="1"/>
    </xf>
    <xf numFmtId="0" fontId="16" fillId="0" borderId="13" xfId="0" applyFont="1" applyBorder="1" applyAlignment="1">
      <alignment horizontal="left" wrapText="1"/>
    </xf>
    <xf numFmtId="0" fontId="16" fillId="6" borderId="14" xfId="0" applyFont="1" applyFill="1" applyBorder="1" applyAlignment="1">
      <alignment horizontal="left" wrapText="1"/>
    </xf>
    <xf numFmtId="0" fontId="16" fillId="6" borderId="21" xfId="0" applyFont="1" applyFill="1" applyBorder="1" applyAlignment="1">
      <alignment horizontal="left" wrapText="1"/>
    </xf>
    <xf numFmtId="0" fontId="16" fillId="6" borderId="15" xfId="0" applyFont="1" applyFill="1" applyBorder="1" applyAlignment="1">
      <alignment horizontal="left" wrapText="1"/>
    </xf>
    <xf numFmtId="0" fontId="3" fillId="0" borderId="4" xfId="1" applyFont="1" applyFill="1" applyBorder="1" applyAlignment="1">
      <alignment horizontal="left" vertical="top" wrapText="1" readingOrder="1"/>
    </xf>
    <xf numFmtId="0" fontId="3" fillId="0" borderId="22" xfId="1" applyFont="1" applyFill="1" applyBorder="1" applyAlignment="1">
      <alignment horizontal="left" vertical="top" wrapText="1" readingOrder="1"/>
    </xf>
    <xf numFmtId="0" fontId="3" fillId="0" borderId="31" xfId="1" applyFont="1" applyFill="1" applyBorder="1" applyAlignment="1">
      <alignment horizontal="left" vertical="top" wrapText="1" readingOrder="1"/>
    </xf>
    <xf numFmtId="0" fontId="3" fillId="0" borderId="21" xfId="1" applyFont="1" applyFill="1" applyBorder="1" applyAlignment="1">
      <alignment horizontal="left" vertical="top" wrapText="1" readingOrder="1"/>
    </xf>
    <xf numFmtId="0" fontId="3" fillId="0" borderId="15" xfId="1" applyFont="1" applyFill="1" applyBorder="1" applyAlignment="1">
      <alignment horizontal="left" vertical="top" wrapText="1" readingOrder="1"/>
    </xf>
    <xf numFmtId="0" fontId="8" fillId="4" borderId="1" xfId="1" applyFont="1" applyFill="1" applyBorder="1" applyAlignment="1">
      <alignment horizontal="left" vertical="top" wrapText="1" readingOrder="1"/>
    </xf>
    <xf numFmtId="0" fontId="8" fillId="4" borderId="3" xfId="1" applyFont="1" applyFill="1" applyBorder="1" applyAlignment="1">
      <alignment horizontal="left" vertical="top" wrapText="1" readingOrder="1"/>
    </xf>
    <xf numFmtId="0" fontId="8" fillId="4" borderId="29" xfId="1" applyFont="1" applyFill="1" applyBorder="1" applyAlignment="1">
      <alignment horizontal="left" vertical="top" wrapText="1" readingOrder="1"/>
    </xf>
  </cellXfs>
  <cellStyles count="19">
    <cellStyle name="Comma 2" xfId="7" xr:uid="{96E4F9E2-9918-4646-867B-CB8692A08595}"/>
    <cellStyle name="Comma 2 2" xfId="10" xr:uid="{F7F3FCB6-002F-46FB-B1C4-87AACA5DDCDF}"/>
    <cellStyle name="Comma 2 2 2" xfId="14" xr:uid="{74A2A998-A2A6-493C-809E-BC73372E74AF}"/>
    <cellStyle name="Comma 2 3" xfId="12" xr:uid="{1C2A1B4C-6737-4063-B520-199F2D9BEE46}"/>
    <cellStyle name="Comma 3" xfId="4" xr:uid="{D966D86A-5103-4D5D-99D4-8911BDF16D22}"/>
    <cellStyle name="Comma 3 2" xfId="13" xr:uid="{2389B6D4-3BE1-4B18-87F2-1319C7AC04B6}"/>
    <cellStyle name="Comma 3 3" xfId="9" xr:uid="{DCA0D938-4427-4DBD-87B7-639FA2FEFFA7}"/>
    <cellStyle name="Comma 4" xfId="11" xr:uid="{923207C8-9E00-4F67-BC36-811BCFB0C20D}"/>
    <cellStyle name="Comma 5" xfId="5" xr:uid="{A6CDC4FA-741B-488F-BE2B-E4ED763D6753}"/>
    <cellStyle name="Comma 6" xfId="15" xr:uid="{89C613CD-7CFD-46E6-AF5B-4FACBB27E4EF}"/>
    <cellStyle name="Normal" xfId="0" builtinId="0"/>
    <cellStyle name="Normal 2" xfId="2" xr:uid="{54BECBCC-5592-45AC-934A-5CFA05797462}"/>
    <cellStyle name="Normal 2 2" xfId="6" xr:uid="{04C549B2-FFC4-4163-B6EF-5939C7F02C1C}"/>
    <cellStyle name="Normal 3" xfId="8" xr:uid="{FB32AF18-D1CF-46AA-8953-8398F2BAC3E8}"/>
    <cellStyle name="Normal 3 2" xfId="3" xr:uid="{4FF0B223-2BF9-48BF-A5A3-300F25175907}"/>
    <cellStyle name="Normal 4" xfId="16" xr:uid="{FD5A81A0-734F-4377-8F6F-4089C5D01173}"/>
    <cellStyle name="Normal_Project Bolshoi - Pipeline_Terminal v9" xfId="1" xr:uid="{3B0AE532-ACFD-4326-B5E0-347E25FF862C}"/>
    <cellStyle name="Note" xfId="18" builtinId="10"/>
    <cellStyle name="Percent 2" xfId="17" xr:uid="{52CEFE13-2A5D-46CA-B642-AD58929054E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13</xdr:col>
      <xdr:colOff>265529</xdr:colOff>
      <xdr:row>0</xdr:row>
      <xdr:rowOff>44645</xdr:rowOff>
    </xdr:from>
    <xdr:to>
      <xdr:col>15</xdr:col>
      <xdr:colOff>550042</xdr:colOff>
      <xdr:row>4</xdr:row>
      <xdr:rowOff>44645</xdr:rowOff>
    </xdr:to>
    <xdr:pic>
      <xdr:nvPicPr>
        <xdr:cNvPr id="3" name="Picture 2">
          <a:extLst>
            <a:ext uri="{FF2B5EF4-FFF2-40B4-BE49-F238E27FC236}">
              <a16:creationId xmlns:a16="http://schemas.microsoft.com/office/drawing/2014/main" id="{939D360E-7C2A-4C36-A8EC-1D7AA49BF2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09792" y="44645"/>
          <a:ext cx="1507724" cy="802105"/>
        </a:xfrm>
        <a:prstGeom prst="rect">
          <a:avLst/>
        </a:prstGeom>
      </xdr:spPr>
    </xdr:pic>
    <xdr:clientData/>
  </xdr:twoCellAnchor>
  <xdr:twoCellAnchor editAs="oneCell">
    <xdr:from>
      <xdr:col>10</xdr:col>
      <xdr:colOff>74220</xdr:colOff>
      <xdr:row>1</xdr:row>
      <xdr:rowOff>12369</xdr:rowOff>
    </xdr:from>
    <xdr:to>
      <xdr:col>12</xdr:col>
      <xdr:colOff>432269</xdr:colOff>
      <xdr:row>3</xdr:row>
      <xdr:rowOff>185107</xdr:rowOff>
    </xdr:to>
    <xdr:pic>
      <xdr:nvPicPr>
        <xdr:cNvPr id="4" name="Picture 3">
          <a:extLst>
            <a:ext uri="{FF2B5EF4-FFF2-40B4-BE49-F238E27FC236}">
              <a16:creationId xmlns:a16="http://schemas.microsoft.com/office/drawing/2014/main" id="{816A6088-DB53-4125-90F5-E1371DC4FF15}"/>
            </a:ext>
          </a:extLst>
        </xdr:cNvPr>
        <xdr:cNvPicPr>
          <a:picLocks noChangeAspect="1"/>
        </xdr:cNvPicPr>
      </xdr:nvPicPr>
      <xdr:blipFill>
        <a:blip xmlns:r="http://schemas.openxmlformats.org/officeDocument/2006/relationships" r:embed="rId2"/>
        <a:stretch>
          <a:fillRect/>
        </a:stretch>
      </xdr:blipFill>
      <xdr:spPr>
        <a:xfrm>
          <a:off x="6135584" y="197921"/>
          <a:ext cx="2619048" cy="5809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17</xdr:row>
      <xdr:rowOff>19050</xdr:rowOff>
    </xdr:from>
    <xdr:to>
      <xdr:col>3</xdr:col>
      <xdr:colOff>1209675</xdr:colOff>
      <xdr:row>35</xdr:row>
      <xdr:rowOff>123825</xdr:rowOff>
    </xdr:to>
    <xdr:pic>
      <xdr:nvPicPr>
        <xdr:cNvPr id="2" name="Picture 1">
          <a:extLst>
            <a:ext uri="{FF2B5EF4-FFF2-40B4-BE49-F238E27FC236}">
              <a16:creationId xmlns:a16="http://schemas.microsoft.com/office/drawing/2014/main" id="{78680D8D-0059-4741-BA6C-218F173DFE98}"/>
            </a:ext>
          </a:extLst>
        </xdr:cNvPr>
        <xdr:cNvPicPr>
          <a:picLocks noChangeAspect="1"/>
        </xdr:cNvPicPr>
      </xdr:nvPicPr>
      <xdr:blipFill>
        <a:blip xmlns:r="http://schemas.openxmlformats.org/officeDocument/2006/relationships" r:embed="rId1"/>
        <a:stretch>
          <a:fillRect/>
        </a:stretch>
      </xdr:blipFill>
      <xdr:spPr>
        <a:xfrm>
          <a:off x="628650" y="3257550"/>
          <a:ext cx="6038850" cy="3533775"/>
        </a:xfrm>
        <a:prstGeom prst="rect">
          <a:avLst/>
        </a:prstGeom>
      </xdr:spPr>
    </xdr:pic>
    <xdr:clientData/>
  </xdr:twoCellAnchor>
  <xdr:twoCellAnchor editAs="oneCell">
    <xdr:from>
      <xdr:col>1</xdr:col>
      <xdr:colOff>9525</xdr:colOff>
      <xdr:row>39</xdr:row>
      <xdr:rowOff>28575</xdr:rowOff>
    </xdr:from>
    <xdr:to>
      <xdr:col>3</xdr:col>
      <xdr:colOff>1209675</xdr:colOff>
      <xdr:row>49</xdr:row>
      <xdr:rowOff>123825</xdr:rowOff>
    </xdr:to>
    <xdr:pic>
      <xdr:nvPicPr>
        <xdr:cNvPr id="5" name="Picture 4">
          <a:extLst>
            <a:ext uri="{FF2B5EF4-FFF2-40B4-BE49-F238E27FC236}">
              <a16:creationId xmlns:a16="http://schemas.microsoft.com/office/drawing/2014/main" id="{B62EF4DA-6345-49D8-96B6-3DB43F1C95FE}"/>
            </a:ext>
            <a:ext uri="{147F2762-F138-4A5C-976F-8EAC2B608ADB}">
              <a16:predDERef xmlns:a16="http://schemas.microsoft.com/office/drawing/2014/main" pred="{78680D8D-0059-4741-BA6C-218F173DFE98}"/>
            </a:ext>
          </a:extLst>
        </xdr:cNvPr>
        <xdr:cNvPicPr>
          <a:picLocks noChangeAspect="1"/>
        </xdr:cNvPicPr>
      </xdr:nvPicPr>
      <xdr:blipFill>
        <a:blip xmlns:r="http://schemas.openxmlformats.org/officeDocument/2006/relationships" r:embed="rId2"/>
        <a:stretch>
          <a:fillRect/>
        </a:stretch>
      </xdr:blipFill>
      <xdr:spPr>
        <a:xfrm>
          <a:off x="619125" y="7448550"/>
          <a:ext cx="6048375" cy="20002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13</xdr:row>
      <xdr:rowOff>57150</xdr:rowOff>
    </xdr:from>
    <xdr:to>
      <xdr:col>2</xdr:col>
      <xdr:colOff>1762125</xdr:colOff>
      <xdr:row>21</xdr:row>
      <xdr:rowOff>133350</xdr:rowOff>
    </xdr:to>
    <xdr:pic>
      <xdr:nvPicPr>
        <xdr:cNvPr id="2" name="Picture 1" descr="Image">
          <a:extLst>
            <a:ext uri="{FF2B5EF4-FFF2-40B4-BE49-F238E27FC236}">
              <a16:creationId xmlns:a16="http://schemas.microsoft.com/office/drawing/2014/main" id="{43BEA68D-1D1C-46CE-9676-A27FA9B620A6}"/>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878" b="75299"/>
        <a:stretch/>
      </xdr:blipFill>
      <xdr:spPr bwMode="auto">
        <a:xfrm>
          <a:off x="619125" y="2533650"/>
          <a:ext cx="4505325" cy="1895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AECF1-F963-41D0-B88D-EC90DDA92D6D}">
  <dimension ref="A1:AL65"/>
  <sheetViews>
    <sheetView tabSelected="1" topLeftCell="C7" zoomScale="95" zoomScaleNormal="95" workbookViewId="0">
      <selection activeCell="C14" sqref="C14:Q14"/>
    </sheetView>
  </sheetViews>
  <sheetFormatPr defaultRowHeight="15"/>
  <cols>
    <col min="11" max="11" width="24.85546875" customWidth="1"/>
    <col min="13" max="13" width="13" customWidth="1"/>
    <col min="17" max="17" width="9.85546875" customWidth="1"/>
  </cols>
  <sheetData>
    <row r="1" spans="1:38">
      <c r="A1" s="18"/>
      <c r="B1" s="13"/>
      <c r="C1" s="22"/>
      <c r="D1" s="13"/>
      <c r="E1" s="13"/>
      <c r="F1" s="13"/>
      <c r="G1" s="13"/>
      <c r="H1" s="13"/>
      <c r="I1" s="13"/>
      <c r="J1" s="13"/>
      <c r="K1" s="13"/>
      <c r="L1" s="13"/>
      <c r="M1" s="13"/>
      <c r="N1" s="13"/>
      <c r="O1" s="13"/>
      <c r="P1" s="13"/>
      <c r="Q1" s="13"/>
      <c r="R1" s="13"/>
      <c r="S1" s="16"/>
      <c r="T1" s="15"/>
    </row>
    <row r="2" spans="1:38" ht="18">
      <c r="A2" s="3"/>
      <c r="B2" s="3"/>
      <c r="C2" s="310" t="s">
        <v>449</v>
      </c>
      <c r="D2" s="311"/>
      <c r="E2" s="311"/>
      <c r="F2" s="311"/>
      <c r="G2" s="312"/>
      <c r="H2" s="10"/>
      <c r="I2" s="10"/>
      <c r="J2" s="10"/>
      <c r="K2" s="10"/>
      <c r="L2" s="10"/>
      <c r="M2" s="10"/>
      <c r="N2" s="10"/>
      <c r="O2" s="10"/>
      <c r="P2" s="2"/>
      <c r="Q2" s="2"/>
      <c r="R2" s="3"/>
      <c r="S2" s="16"/>
      <c r="T2" s="15"/>
    </row>
    <row r="3" spans="1:38">
      <c r="A3" s="3"/>
      <c r="B3" s="3"/>
      <c r="C3" s="23"/>
      <c r="D3" s="3"/>
      <c r="E3" s="3"/>
      <c r="F3" s="3"/>
      <c r="G3" s="3"/>
      <c r="H3" s="4"/>
      <c r="I3" s="4"/>
      <c r="J3" s="4"/>
      <c r="K3" s="4"/>
      <c r="L3" s="4"/>
      <c r="M3" s="4"/>
      <c r="N3" s="4"/>
      <c r="O3" s="4"/>
      <c r="P3" s="4"/>
      <c r="Q3" s="4"/>
      <c r="R3" s="3"/>
      <c r="S3" s="16"/>
      <c r="T3" s="62"/>
      <c r="U3" s="62"/>
      <c r="V3" s="62"/>
      <c r="W3" s="62"/>
      <c r="X3" s="62"/>
      <c r="Y3" s="62"/>
      <c r="Z3" s="62"/>
      <c r="AA3" s="62"/>
      <c r="AB3" s="62"/>
    </row>
    <row r="4" spans="1:38">
      <c r="A4" s="3"/>
      <c r="B4" s="3"/>
      <c r="C4" s="277" t="s">
        <v>0</v>
      </c>
      <c r="D4" s="278"/>
      <c r="E4" s="278"/>
      <c r="F4" s="278"/>
      <c r="G4" s="278"/>
      <c r="H4" s="278"/>
      <c r="I4" s="279"/>
      <c r="J4" s="20"/>
      <c r="K4" s="21"/>
      <c r="L4" s="11"/>
      <c r="M4" s="11"/>
      <c r="N4" s="11"/>
      <c r="O4" s="11"/>
      <c r="P4" s="5"/>
      <c r="Q4" s="5"/>
      <c r="R4" s="3"/>
      <c r="S4" s="16"/>
      <c r="T4" s="62"/>
      <c r="U4" s="62"/>
      <c r="V4" s="62"/>
      <c r="W4" s="62"/>
      <c r="X4" s="62"/>
      <c r="Y4" s="62"/>
      <c r="Z4" s="62"/>
      <c r="AA4" s="62"/>
      <c r="AB4" s="62"/>
    </row>
    <row r="5" spans="1:38">
      <c r="A5" s="3"/>
      <c r="B5" s="3"/>
      <c r="C5" s="23"/>
      <c r="D5" s="3"/>
      <c r="E5" s="3"/>
      <c r="F5" s="3"/>
      <c r="G5" s="3"/>
      <c r="H5" s="3"/>
      <c r="I5" s="3"/>
      <c r="J5" s="3"/>
      <c r="K5" s="3"/>
      <c r="L5" s="3"/>
      <c r="M5" s="3"/>
      <c r="N5" s="3"/>
      <c r="O5" s="3" t="s">
        <v>409</v>
      </c>
      <c r="P5" s="3"/>
      <c r="Q5" s="3"/>
      <c r="R5" s="3"/>
      <c r="S5" s="16"/>
      <c r="T5" s="249"/>
      <c r="U5" s="249"/>
      <c r="V5" s="250"/>
      <c r="W5" s="250"/>
      <c r="X5" s="250"/>
      <c r="Y5" s="250"/>
      <c r="Z5" s="250"/>
      <c r="AA5" s="250"/>
      <c r="AB5" s="250"/>
    </row>
    <row r="6" spans="1:38" s="24" customFormat="1">
      <c r="A6" s="3"/>
      <c r="B6" s="3"/>
      <c r="C6" s="23"/>
      <c r="D6" s="3"/>
      <c r="E6" s="3"/>
      <c r="F6" s="3"/>
      <c r="G6" s="3"/>
      <c r="H6" s="3"/>
      <c r="I6" s="3"/>
      <c r="J6" s="3"/>
      <c r="K6" s="3"/>
      <c r="L6" s="3"/>
      <c r="M6" s="3"/>
      <c r="N6" s="3"/>
      <c r="O6" s="3"/>
      <c r="P6" s="3"/>
      <c r="Q6" s="3"/>
      <c r="R6" s="3"/>
      <c r="S6" s="16"/>
      <c r="T6" s="226"/>
      <c r="U6" s="226"/>
      <c r="V6" s="227"/>
      <c r="W6" s="227"/>
      <c r="X6" s="227"/>
      <c r="Y6" s="227"/>
      <c r="Z6" s="227"/>
      <c r="AA6" s="227"/>
      <c r="AB6" s="227"/>
    </row>
    <row r="7" spans="1:38" ht="15.75">
      <c r="A7" s="17"/>
      <c r="B7" s="17"/>
      <c r="C7" s="280" t="s">
        <v>1</v>
      </c>
      <c r="D7" s="281"/>
      <c r="E7" s="285" t="s">
        <v>2</v>
      </c>
      <c r="F7" s="286"/>
      <c r="G7" s="286"/>
      <c r="H7" s="286"/>
      <c r="I7" s="286"/>
      <c r="J7" s="286"/>
      <c r="K7" s="287"/>
      <c r="L7" s="280" t="s">
        <v>8</v>
      </c>
      <c r="M7" s="281"/>
      <c r="N7" s="282" t="s">
        <v>408</v>
      </c>
      <c r="O7" s="283"/>
      <c r="P7" s="283"/>
      <c r="Q7" s="284"/>
      <c r="R7" s="19"/>
      <c r="S7" s="16"/>
      <c r="T7" s="62"/>
      <c r="U7" s="62"/>
      <c r="V7" s="62"/>
      <c r="W7" s="62"/>
      <c r="X7" s="62"/>
      <c r="Y7" s="62"/>
      <c r="Z7" s="62"/>
      <c r="AA7" s="62"/>
      <c r="AB7" s="62"/>
    </row>
    <row r="8" spans="1:38" s="24" customFormat="1" ht="28.5" customHeight="1">
      <c r="A8" s="17"/>
      <c r="B8" s="17"/>
      <c r="C8" s="251" t="s">
        <v>6</v>
      </c>
      <c r="D8" s="252"/>
      <c r="E8" s="256" t="s">
        <v>7</v>
      </c>
      <c r="F8" s="257"/>
      <c r="G8" s="257"/>
      <c r="H8" s="257"/>
      <c r="I8" s="257"/>
      <c r="J8" s="257"/>
      <c r="K8" s="258"/>
      <c r="L8" s="251" t="s">
        <v>3</v>
      </c>
      <c r="M8" s="252"/>
      <c r="N8" s="253" t="s">
        <v>448</v>
      </c>
      <c r="O8" s="254"/>
      <c r="P8" s="254"/>
      <c r="Q8" s="255"/>
      <c r="R8" s="19"/>
      <c r="S8" s="16"/>
      <c r="T8" s="225"/>
      <c r="U8" s="225"/>
      <c r="V8" s="225"/>
      <c r="W8" s="225"/>
      <c r="X8" s="225"/>
      <c r="Y8" s="225"/>
      <c r="Z8" s="62"/>
      <c r="AA8" s="62"/>
      <c r="AB8" s="62"/>
    </row>
    <row r="9" spans="1:38" ht="38.25" customHeight="1">
      <c r="A9" s="7"/>
      <c r="B9" s="7"/>
      <c r="C9" s="251" t="s">
        <v>4</v>
      </c>
      <c r="D9" s="252"/>
      <c r="E9" s="256" t="s">
        <v>403</v>
      </c>
      <c r="F9" s="257"/>
      <c r="G9" s="257"/>
      <c r="H9" s="257"/>
      <c r="I9" s="257"/>
      <c r="J9" s="257"/>
      <c r="K9" s="258"/>
      <c r="L9" s="251" t="s">
        <v>5</v>
      </c>
      <c r="M9" s="252"/>
      <c r="N9" s="313" t="s">
        <v>410</v>
      </c>
      <c r="O9" s="314"/>
      <c r="P9" s="314"/>
      <c r="Q9" s="315"/>
      <c r="R9" s="12"/>
      <c r="S9" s="16"/>
      <c r="T9" s="62"/>
      <c r="U9" s="62"/>
      <c r="V9" s="62"/>
      <c r="W9" s="62"/>
      <c r="X9" s="62"/>
      <c r="Y9" s="62"/>
      <c r="Z9" s="62"/>
      <c r="AA9" s="62"/>
      <c r="AB9" s="62"/>
    </row>
    <row r="10" spans="1:38" ht="60" customHeight="1">
      <c r="A10" s="7"/>
      <c r="B10" s="7"/>
      <c r="C10" s="251" t="s">
        <v>404</v>
      </c>
      <c r="D10" s="252"/>
      <c r="E10" s="256" t="s">
        <v>406</v>
      </c>
      <c r="F10" s="257"/>
      <c r="G10" s="257"/>
      <c r="H10" s="257"/>
      <c r="I10" s="257"/>
      <c r="J10" s="257"/>
      <c r="K10" s="258"/>
      <c r="L10" s="251" t="s">
        <v>377</v>
      </c>
      <c r="M10" s="252"/>
      <c r="N10" s="313" t="s">
        <v>401</v>
      </c>
      <c r="O10" s="314"/>
      <c r="P10" s="314"/>
      <c r="Q10" s="315"/>
      <c r="R10" s="12"/>
      <c r="S10" s="16"/>
      <c r="T10" s="15"/>
    </row>
    <row r="11" spans="1:38" ht="27" customHeight="1">
      <c r="A11" s="7"/>
      <c r="B11" s="7"/>
      <c r="C11" s="251" t="s">
        <v>405</v>
      </c>
      <c r="D11" s="252"/>
      <c r="E11" s="295" t="s">
        <v>407</v>
      </c>
      <c r="F11" s="296"/>
      <c r="G11" s="296"/>
      <c r="H11" s="296"/>
      <c r="I11" s="296"/>
      <c r="J11" s="296"/>
      <c r="K11" s="297"/>
      <c r="L11" s="251" t="s">
        <v>9</v>
      </c>
      <c r="M11" s="252"/>
      <c r="N11" s="298" t="s">
        <v>10</v>
      </c>
      <c r="O11" s="299"/>
      <c r="P11" s="299"/>
      <c r="Q11" s="300"/>
      <c r="R11" s="12"/>
      <c r="S11" s="16"/>
      <c r="T11" s="15"/>
    </row>
    <row r="12" spans="1:38" s="24" customFormat="1">
      <c r="A12" s="7"/>
      <c r="S12" s="16"/>
    </row>
    <row r="13" spans="1:38" s="24" customFormat="1">
      <c r="B13" s="7"/>
      <c r="C13" s="261" t="s">
        <v>412</v>
      </c>
      <c r="D13" s="262"/>
      <c r="E13" s="262"/>
      <c r="F13" s="262"/>
      <c r="G13" s="262"/>
      <c r="H13" s="262"/>
      <c r="I13" s="262"/>
      <c r="J13" s="262"/>
      <c r="K13" s="262"/>
      <c r="L13" s="262"/>
      <c r="M13" s="262"/>
      <c r="N13" s="262"/>
      <c r="O13" s="262"/>
      <c r="P13" s="262"/>
      <c r="Q13" s="263"/>
      <c r="R13" s="8"/>
      <c r="S13" s="7"/>
      <c r="AK13" s="16"/>
      <c r="AL13" s="15"/>
    </row>
    <row r="14" spans="1:38" s="24" customFormat="1" ht="17.25" customHeight="1">
      <c r="B14" s="7"/>
      <c r="C14" s="291" t="s">
        <v>411</v>
      </c>
      <c r="D14" s="264"/>
      <c r="E14" s="264"/>
      <c r="F14" s="264"/>
      <c r="G14" s="264"/>
      <c r="H14" s="264"/>
      <c r="I14" s="264"/>
      <c r="J14" s="264"/>
      <c r="K14" s="264"/>
      <c r="L14" s="264"/>
      <c r="M14" s="264"/>
      <c r="N14" s="264"/>
      <c r="O14" s="264"/>
      <c r="P14" s="264"/>
      <c r="Q14" s="265"/>
      <c r="R14" s="8"/>
      <c r="S14" s="7"/>
      <c r="AK14" s="16"/>
      <c r="AL14" s="15"/>
    </row>
    <row r="15" spans="1:38">
      <c r="A15" s="7"/>
      <c r="S15" s="16"/>
    </row>
    <row r="16" spans="1:38">
      <c r="B16" s="7"/>
      <c r="C16" s="261" t="s">
        <v>14</v>
      </c>
      <c r="D16" s="262"/>
      <c r="E16" s="262"/>
      <c r="F16" s="262"/>
      <c r="G16" s="262"/>
      <c r="H16" s="262"/>
      <c r="I16" s="262"/>
      <c r="J16" s="262"/>
      <c r="K16" s="262"/>
      <c r="L16" s="262"/>
      <c r="M16" s="262"/>
      <c r="N16" s="262"/>
      <c r="O16" s="262"/>
      <c r="P16" s="262"/>
      <c r="Q16" s="263"/>
      <c r="R16" s="8"/>
      <c r="S16" s="7"/>
      <c r="AK16" s="16"/>
      <c r="AL16" s="15"/>
    </row>
    <row r="17" spans="2:38" ht="17.25" customHeight="1">
      <c r="B17" s="7"/>
      <c r="C17" s="291" t="s">
        <v>15</v>
      </c>
      <c r="D17" s="264"/>
      <c r="E17" s="264"/>
      <c r="F17" s="264"/>
      <c r="G17" s="264"/>
      <c r="H17" s="264"/>
      <c r="I17" s="264"/>
      <c r="J17" s="264"/>
      <c r="K17" s="264"/>
      <c r="L17" s="264"/>
      <c r="M17" s="264"/>
      <c r="N17" s="264"/>
      <c r="O17" s="264"/>
      <c r="P17" s="264"/>
      <c r="Q17" s="265"/>
      <c r="R17" s="8"/>
      <c r="S17" s="7"/>
      <c r="AK17" s="16"/>
      <c r="AL17" s="15"/>
    </row>
    <row r="18" spans="2:38" ht="15.75" customHeight="1">
      <c r="B18" s="7"/>
      <c r="C18" s="292" t="s">
        <v>390</v>
      </c>
      <c r="D18" s="293"/>
      <c r="E18" s="293"/>
      <c r="F18" s="293"/>
      <c r="G18" s="293"/>
      <c r="H18" s="293"/>
      <c r="I18" s="293"/>
      <c r="J18" s="293"/>
      <c r="K18" s="293"/>
      <c r="L18" s="293"/>
      <c r="M18" s="293"/>
      <c r="N18" s="293"/>
      <c r="O18" s="293"/>
      <c r="P18" s="293"/>
      <c r="Q18" s="294"/>
      <c r="R18" s="8"/>
      <c r="S18" s="7"/>
      <c r="AK18" s="16"/>
      <c r="AL18" s="15"/>
    </row>
    <row r="19" spans="2:38" ht="17.25" customHeight="1">
      <c r="B19" s="7"/>
      <c r="C19" s="7"/>
      <c r="D19" s="7"/>
      <c r="E19" s="7"/>
      <c r="F19" s="7"/>
      <c r="G19" s="7"/>
      <c r="H19" s="7"/>
      <c r="I19" s="7"/>
      <c r="J19" s="7"/>
      <c r="K19" s="7"/>
      <c r="L19" s="7"/>
      <c r="M19" s="7"/>
      <c r="N19" s="7"/>
      <c r="O19" s="7"/>
      <c r="P19" s="7"/>
      <c r="Q19" s="7"/>
      <c r="R19" s="7"/>
      <c r="S19" s="7"/>
      <c r="AK19" s="16"/>
      <c r="AL19" s="15"/>
    </row>
    <row r="20" spans="2:38">
      <c r="B20" s="7"/>
      <c r="C20" s="288" t="s">
        <v>11</v>
      </c>
      <c r="D20" s="289"/>
      <c r="E20" s="289"/>
      <c r="F20" s="289"/>
      <c r="G20" s="289"/>
      <c r="H20" s="289"/>
      <c r="I20" s="289"/>
      <c r="J20" s="289"/>
      <c r="K20" s="289"/>
      <c r="L20" s="289"/>
      <c r="M20" s="289"/>
      <c r="N20" s="289"/>
      <c r="O20" s="289"/>
      <c r="P20" s="289"/>
      <c r="Q20" s="290"/>
      <c r="R20" s="7"/>
      <c r="S20" s="7"/>
      <c r="AK20" s="16"/>
      <c r="AL20" s="15"/>
    </row>
    <row r="21" spans="2:38" ht="15" customHeight="1">
      <c r="B21" s="7"/>
      <c r="C21" s="307" t="s">
        <v>383</v>
      </c>
      <c r="D21" s="308"/>
      <c r="E21" s="308"/>
      <c r="F21" s="308"/>
      <c r="G21" s="308"/>
      <c r="H21" s="308"/>
      <c r="I21" s="308"/>
      <c r="J21" s="308"/>
      <c r="K21" s="308"/>
      <c r="L21" s="308"/>
      <c r="M21" s="308"/>
      <c r="N21" s="308"/>
      <c r="O21" s="308"/>
      <c r="P21" s="308"/>
      <c r="Q21" s="309"/>
      <c r="R21" s="7"/>
      <c r="S21" s="7"/>
      <c r="AK21" s="16"/>
      <c r="AL21" s="15"/>
    </row>
    <row r="22" spans="2:38">
      <c r="B22" s="7"/>
      <c r="C22" s="301"/>
      <c r="D22" s="302"/>
      <c r="E22" s="302"/>
      <c r="F22" s="302"/>
      <c r="G22" s="302"/>
      <c r="H22" s="302"/>
      <c r="I22" s="302"/>
      <c r="J22" s="302"/>
      <c r="K22" s="302"/>
      <c r="L22" s="302"/>
      <c r="M22" s="302"/>
      <c r="N22" s="302"/>
      <c r="O22" s="302"/>
      <c r="P22" s="302"/>
      <c r="Q22" s="303"/>
      <c r="R22" s="7"/>
      <c r="S22" s="7"/>
      <c r="AK22" s="16"/>
      <c r="AL22" s="15"/>
    </row>
    <row r="23" spans="2:38">
      <c r="B23" s="7"/>
      <c r="C23" s="301"/>
      <c r="D23" s="302"/>
      <c r="E23" s="302"/>
      <c r="F23" s="302"/>
      <c r="G23" s="302"/>
      <c r="H23" s="302"/>
      <c r="I23" s="302"/>
      <c r="J23" s="302"/>
      <c r="K23" s="302"/>
      <c r="L23" s="302"/>
      <c r="M23" s="302"/>
      <c r="N23" s="302"/>
      <c r="O23" s="302"/>
      <c r="P23" s="302"/>
      <c r="Q23" s="303"/>
      <c r="R23" s="7"/>
      <c r="S23" s="7"/>
      <c r="AK23" s="16"/>
      <c r="AL23" s="15"/>
    </row>
    <row r="24" spans="2:38">
      <c r="B24" s="7"/>
      <c r="C24" s="301"/>
      <c r="D24" s="302"/>
      <c r="E24" s="302"/>
      <c r="F24" s="302"/>
      <c r="G24" s="302"/>
      <c r="H24" s="302"/>
      <c r="I24" s="302"/>
      <c r="J24" s="302"/>
      <c r="K24" s="302"/>
      <c r="L24" s="302"/>
      <c r="M24" s="302"/>
      <c r="N24" s="302"/>
      <c r="O24" s="302"/>
      <c r="P24" s="302"/>
      <c r="Q24" s="303"/>
      <c r="R24" s="7"/>
      <c r="S24" s="7"/>
      <c r="AK24" s="16"/>
      <c r="AL24" s="15"/>
    </row>
    <row r="25" spans="2:38" ht="15" customHeight="1">
      <c r="B25" s="7"/>
      <c r="C25" s="301"/>
      <c r="D25" s="302"/>
      <c r="E25" s="302"/>
      <c r="F25" s="302"/>
      <c r="G25" s="302"/>
      <c r="H25" s="302"/>
      <c r="I25" s="302"/>
      <c r="J25" s="302"/>
      <c r="K25" s="302"/>
      <c r="L25" s="302"/>
      <c r="M25" s="302"/>
      <c r="N25" s="302"/>
      <c r="O25" s="302"/>
      <c r="P25" s="302"/>
      <c r="Q25" s="303"/>
      <c r="R25" s="7"/>
      <c r="S25" s="7"/>
      <c r="AK25" s="16"/>
      <c r="AL25" s="15"/>
    </row>
    <row r="26" spans="2:38" ht="15" customHeight="1">
      <c r="B26" s="7"/>
      <c r="C26" s="301"/>
      <c r="D26" s="302"/>
      <c r="E26" s="302"/>
      <c r="F26" s="302"/>
      <c r="G26" s="302"/>
      <c r="H26" s="302"/>
      <c r="I26" s="302"/>
      <c r="J26" s="302"/>
      <c r="K26" s="302"/>
      <c r="L26" s="302"/>
      <c r="M26" s="302"/>
      <c r="N26" s="302"/>
      <c r="O26" s="302"/>
      <c r="P26" s="302"/>
      <c r="Q26" s="303"/>
      <c r="R26" s="7"/>
      <c r="S26" s="7"/>
      <c r="AK26" s="16"/>
      <c r="AL26" s="15"/>
    </row>
    <row r="27" spans="2:38">
      <c r="B27" s="7"/>
      <c r="C27" s="301"/>
      <c r="D27" s="302"/>
      <c r="E27" s="302"/>
      <c r="F27" s="302"/>
      <c r="G27" s="302"/>
      <c r="H27" s="302"/>
      <c r="I27" s="302"/>
      <c r="J27" s="302"/>
      <c r="K27" s="302"/>
      <c r="L27" s="302"/>
      <c r="M27" s="302"/>
      <c r="N27" s="302"/>
      <c r="O27" s="302"/>
      <c r="P27" s="302"/>
      <c r="Q27" s="303"/>
      <c r="R27" s="7"/>
      <c r="S27" s="7"/>
      <c r="AK27" s="16"/>
      <c r="AL27" s="15"/>
    </row>
    <row r="28" spans="2:38" ht="15" customHeight="1">
      <c r="B28" s="7"/>
      <c r="C28" s="301"/>
      <c r="D28" s="302"/>
      <c r="E28" s="302"/>
      <c r="F28" s="302"/>
      <c r="G28" s="302"/>
      <c r="H28" s="302"/>
      <c r="I28" s="302"/>
      <c r="J28" s="302"/>
      <c r="K28" s="302"/>
      <c r="L28" s="302"/>
      <c r="M28" s="302"/>
      <c r="N28" s="302"/>
      <c r="O28" s="302"/>
      <c r="P28" s="302"/>
      <c r="Q28" s="303"/>
      <c r="R28" s="7"/>
      <c r="S28" s="7"/>
      <c r="AK28" s="16"/>
      <c r="AL28" s="15"/>
    </row>
    <row r="29" spans="2:38" ht="16.5" customHeight="1">
      <c r="B29" s="7"/>
      <c r="C29" s="304"/>
      <c r="D29" s="305"/>
      <c r="E29" s="305"/>
      <c r="F29" s="305"/>
      <c r="G29" s="305"/>
      <c r="H29" s="305"/>
      <c r="I29" s="305"/>
      <c r="J29" s="305"/>
      <c r="K29" s="305"/>
      <c r="L29" s="305"/>
      <c r="M29" s="305"/>
      <c r="N29" s="305"/>
      <c r="O29" s="305"/>
      <c r="P29" s="305"/>
      <c r="Q29" s="306"/>
      <c r="R29" s="7"/>
      <c r="S29" s="7"/>
      <c r="AK29" s="16"/>
      <c r="AL29" s="15"/>
    </row>
    <row r="30" spans="2:38">
      <c r="B30" s="7"/>
      <c r="C30" s="130"/>
      <c r="D30" s="130"/>
      <c r="E30" s="130"/>
      <c r="F30" s="130"/>
      <c r="G30" s="130"/>
      <c r="H30" s="130"/>
      <c r="I30" s="130"/>
      <c r="J30" s="130"/>
      <c r="K30" s="130"/>
      <c r="L30" s="130"/>
      <c r="M30" s="130"/>
      <c r="N30" s="130"/>
      <c r="O30" s="130"/>
      <c r="P30" s="130"/>
      <c r="Q30" s="130"/>
      <c r="R30" s="7"/>
      <c r="S30" s="7"/>
      <c r="AK30" s="16"/>
      <c r="AL30" s="15"/>
    </row>
    <row r="31" spans="2:38" ht="16.5" customHeight="1">
      <c r="B31" s="7"/>
      <c r="C31" s="288" t="s">
        <v>12</v>
      </c>
      <c r="D31" s="289"/>
      <c r="E31" s="289"/>
      <c r="F31" s="289"/>
      <c r="G31" s="289"/>
      <c r="H31" s="289"/>
      <c r="I31" s="289"/>
      <c r="J31" s="289"/>
      <c r="K31" s="289"/>
      <c r="L31" s="289"/>
      <c r="M31" s="289"/>
      <c r="N31" s="289"/>
      <c r="O31" s="289"/>
      <c r="P31" s="289"/>
      <c r="Q31" s="290"/>
      <c r="R31" s="7"/>
      <c r="S31" s="8"/>
      <c r="AK31" s="16"/>
      <c r="AL31" s="15"/>
    </row>
    <row r="32" spans="2:38" ht="15" customHeight="1">
      <c r="B32" s="7"/>
      <c r="C32" s="301" t="s">
        <v>380</v>
      </c>
      <c r="D32" s="302"/>
      <c r="E32" s="302"/>
      <c r="F32" s="302"/>
      <c r="G32" s="302"/>
      <c r="H32" s="302"/>
      <c r="I32" s="302"/>
      <c r="J32" s="302"/>
      <c r="K32" s="302"/>
      <c r="L32" s="302"/>
      <c r="M32" s="302"/>
      <c r="N32" s="302"/>
      <c r="O32" s="302"/>
      <c r="P32" s="302"/>
      <c r="Q32" s="303"/>
      <c r="R32" s="7"/>
      <c r="S32" s="8"/>
      <c r="AK32" s="16"/>
      <c r="AL32" s="15"/>
    </row>
    <row r="33" spans="1:38">
      <c r="B33" s="7"/>
      <c r="C33" s="301"/>
      <c r="D33" s="302"/>
      <c r="E33" s="302"/>
      <c r="F33" s="302"/>
      <c r="G33" s="302"/>
      <c r="H33" s="302"/>
      <c r="I33" s="302"/>
      <c r="J33" s="302"/>
      <c r="K33" s="302"/>
      <c r="L33" s="302"/>
      <c r="M33" s="302"/>
      <c r="N33" s="302"/>
      <c r="O33" s="302"/>
      <c r="P33" s="302"/>
      <c r="Q33" s="303"/>
      <c r="R33" s="7"/>
      <c r="S33" s="7"/>
      <c r="AK33" s="16"/>
      <c r="AL33" s="15"/>
    </row>
    <row r="34" spans="1:38">
      <c r="B34" s="8"/>
      <c r="C34" s="301"/>
      <c r="D34" s="302"/>
      <c r="E34" s="302"/>
      <c r="F34" s="302"/>
      <c r="G34" s="302"/>
      <c r="H34" s="302"/>
      <c r="I34" s="302"/>
      <c r="J34" s="302"/>
      <c r="K34" s="302"/>
      <c r="L34" s="302"/>
      <c r="M34" s="302"/>
      <c r="N34" s="302"/>
      <c r="O34" s="302"/>
      <c r="P34" s="302"/>
      <c r="Q34" s="303"/>
      <c r="R34" s="8"/>
      <c r="S34" s="7"/>
      <c r="AK34" s="16"/>
      <c r="AL34" s="15"/>
    </row>
    <row r="35" spans="1:38">
      <c r="B35" s="8"/>
      <c r="C35" s="301"/>
      <c r="D35" s="302"/>
      <c r="E35" s="302"/>
      <c r="F35" s="302"/>
      <c r="G35" s="302"/>
      <c r="H35" s="302"/>
      <c r="I35" s="302"/>
      <c r="J35" s="302"/>
      <c r="K35" s="302"/>
      <c r="L35" s="302"/>
      <c r="M35" s="302"/>
      <c r="N35" s="302"/>
      <c r="O35" s="302"/>
      <c r="P35" s="302"/>
      <c r="Q35" s="303"/>
      <c r="R35" s="8"/>
      <c r="S35" s="7"/>
      <c r="AK35" s="16"/>
      <c r="AL35" s="15"/>
    </row>
    <row r="36" spans="1:38" ht="18" customHeight="1">
      <c r="B36" s="7"/>
      <c r="C36" s="304"/>
      <c r="D36" s="305"/>
      <c r="E36" s="305"/>
      <c r="F36" s="305"/>
      <c r="G36" s="305"/>
      <c r="H36" s="305"/>
      <c r="I36" s="305"/>
      <c r="J36" s="305"/>
      <c r="K36" s="305"/>
      <c r="L36" s="305"/>
      <c r="M36" s="305"/>
      <c r="N36" s="305"/>
      <c r="O36" s="305"/>
      <c r="P36" s="305"/>
      <c r="Q36" s="306"/>
      <c r="R36" s="8"/>
      <c r="S36" s="7"/>
      <c r="AK36" s="16"/>
      <c r="AL36" s="15"/>
    </row>
    <row r="37" spans="1:38" ht="18" customHeight="1">
      <c r="B37" s="7"/>
      <c r="C37" s="7"/>
      <c r="D37" s="8"/>
      <c r="E37" s="8"/>
      <c r="F37" s="8"/>
      <c r="G37" s="8"/>
      <c r="H37" s="8"/>
      <c r="I37" s="8"/>
      <c r="J37" s="8"/>
      <c r="K37" s="8"/>
      <c r="L37" s="8"/>
      <c r="M37" s="8"/>
      <c r="N37" s="8"/>
      <c r="O37" s="8"/>
      <c r="P37" s="8"/>
      <c r="Q37" s="8"/>
      <c r="R37" s="8"/>
      <c r="S37" s="7"/>
      <c r="AK37" s="16"/>
      <c r="AL37" s="15"/>
    </row>
    <row r="38" spans="1:38" ht="15" customHeight="1">
      <c r="B38" s="7"/>
      <c r="C38" s="261" t="s">
        <v>13</v>
      </c>
      <c r="D38" s="262"/>
      <c r="E38" s="262"/>
      <c r="F38" s="262"/>
      <c r="G38" s="262"/>
      <c r="H38" s="262"/>
      <c r="I38" s="262"/>
      <c r="J38" s="262"/>
      <c r="K38" s="262"/>
      <c r="L38" s="262"/>
      <c r="M38" s="262"/>
      <c r="N38" s="262"/>
      <c r="O38" s="262"/>
      <c r="P38" s="262"/>
      <c r="Q38" s="263"/>
      <c r="R38" s="8"/>
      <c r="S38" s="7"/>
      <c r="AK38" s="16"/>
      <c r="AL38" s="15"/>
    </row>
    <row r="39" spans="1:38" ht="15" customHeight="1">
      <c r="B39" s="7"/>
      <c r="C39" s="268" t="s">
        <v>378</v>
      </c>
      <c r="D39" s="269"/>
      <c r="E39" s="269"/>
      <c r="F39" s="269"/>
      <c r="G39" s="269"/>
      <c r="H39" s="269"/>
      <c r="I39" s="269"/>
      <c r="J39" s="269"/>
      <c r="K39" s="269"/>
      <c r="L39" s="269"/>
      <c r="M39" s="269"/>
      <c r="N39" s="269"/>
      <c r="O39" s="269"/>
      <c r="P39" s="269"/>
      <c r="Q39" s="270"/>
      <c r="R39" s="8"/>
      <c r="S39" s="7"/>
      <c r="AK39" s="16"/>
      <c r="AL39" s="15"/>
    </row>
    <row r="40" spans="1:38">
      <c r="B40" s="7"/>
      <c r="C40" s="271"/>
      <c r="D40" s="272"/>
      <c r="E40" s="272"/>
      <c r="F40" s="272"/>
      <c r="G40" s="272"/>
      <c r="H40" s="272"/>
      <c r="I40" s="272"/>
      <c r="J40" s="272"/>
      <c r="K40" s="272"/>
      <c r="L40" s="272"/>
      <c r="M40" s="272"/>
      <c r="N40" s="272"/>
      <c r="O40" s="272"/>
      <c r="P40" s="272"/>
      <c r="Q40" s="273"/>
      <c r="R40" s="8"/>
      <c r="S40" s="7"/>
      <c r="AK40" s="16"/>
      <c r="AL40" s="15"/>
    </row>
    <row r="41" spans="1:38">
      <c r="A41" s="7"/>
      <c r="B41" s="7"/>
      <c r="C41" s="271"/>
      <c r="D41" s="272"/>
      <c r="E41" s="272"/>
      <c r="F41" s="272"/>
      <c r="G41" s="272"/>
      <c r="H41" s="272"/>
      <c r="I41" s="272"/>
      <c r="J41" s="272"/>
      <c r="K41" s="272"/>
      <c r="L41" s="272"/>
      <c r="M41" s="272"/>
      <c r="N41" s="272"/>
      <c r="O41" s="272"/>
      <c r="P41" s="272"/>
      <c r="Q41" s="273"/>
      <c r="R41" s="8"/>
      <c r="S41" s="16"/>
    </row>
    <row r="42" spans="1:38" ht="18.75" customHeight="1">
      <c r="A42" s="7"/>
      <c r="B42" s="7"/>
      <c r="C42" s="274"/>
      <c r="D42" s="275"/>
      <c r="E42" s="275"/>
      <c r="F42" s="275"/>
      <c r="G42" s="275"/>
      <c r="H42" s="275"/>
      <c r="I42" s="275"/>
      <c r="J42" s="275"/>
      <c r="K42" s="275"/>
      <c r="L42" s="275"/>
      <c r="M42" s="275"/>
      <c r="N42" s="275"/>
      <c r="O42" s="275"/>
      <c r="P42" s="275"/>
      <c r="Q42" s="276"/>
      <c r="R42" s="8"/>
      <c r="S42" s="16"/>
    </row>
    <row r="43" spans="1:38">
      <c r="A43" s="7"/>
      <c r="B43" s="7"/>
      <c r="C43" s="133"/>
      <c r="D43" s="133"/>
      <c r="E43" s="133"/>
      <c r="F43" s="133"/>
      <c r="G43" s="133"/>
      <c r="H43" s="133"/>
      <c r="I43" s="133"/>
      <c r="J43" s="133"/>
      <c r="K43" s="133"/>
      <c r="L43" s="133"/>
      <c r="M43" s="133"/>
      <c r="N43" s="133"/>
      <c r="O43" s="133"/>
      <c r="P43" s="133"/>
      <c r="Q43" s="133"/>
      <c r="R43" s="8"/>
      <c r="S43" s="16"/>
      <c r="T43" s="15"/>
    </row>
    <row r="44" spans="1:38">
      <c r="A44" s="7"/>
      <c r="C44" s="261" t="s">
        <v>395</v>
      </c>
      <c r="D44" s="262"/>
      <c r="E44" s="262"/>
      <c r="F44" s="262"/>
      <c r="G44" s="262"/>
      <c r="H44" s="262"/>
      <c r="I44" s="262"/>
      <c r="J44" s="262"/>
      <c r="K44" s="262"/>
      <c r="L44" s="262"/>
      <c r="M44" s="262"/>
      <c r="N44" s="262"/>
      <c r="O44" s="262"/>
      <c r="P44" s="262"/>
      <c r="Q44" s="263"/>
      <c r="S44" s="16"/>
      <c r="T44" s="15"/>
    </row>
    <row r="45" spans="1:38" ht="15" customHeight="1">
      <c r="A45" s="7"/>
      <c r="B45" s="15"/>
      <c r="C45" s="221" t="s">
        <v>391</v>
      </c>
      <c r="D45" s="264" t="s">
        <v>402</v>
      </c>
      <c r="E45" s="264"/>
      <c r="F45" s="264"/>
      <c r="G45" s="264"/>
      <c r="H45" s="264"/>
      <c r="I45" s="264"/>
      <c r="J45" s="264"/>
      <c r="K45" s="264"/>
      <c r="L45" s="264"/>
      <c r="M45" s="264"/>
      <c r="N45" s="264"/>
      <c r="O45" s="264"/>
      <c r="P45" s="264"/>
      <c r="Q45" s="265"/>
      <c r="S45" s="16"/>
      <c r="T45" s="15"/>
    </row>
    <row r="46" spans="1:38">
      <c r="A46" s="7"/>
      <c r="B46" s="15"/>
      <c r="C46" s="222" t="s">
        <v>392</v>
      </c>
      <c r="D46" s="266" t="s">
        <v>397</v>
      </c>
      <c r="E46" s="266"/>
      <c r="F46" s="266"/>
      <c r="G46" s="266"/>
      <c r="H46" s="266"/>
      <c r="I46" s="266"/>
      <c r="J46" s="266"/>
      <c r="K46" s="266"/>
      <c r="L46" s="266"/>
      <c r="M46" s="266"/>
      <c r="N46" s="266"/>
      <c r="O46" s="266"/>
      <c r="P46" s="266"/>
      <c r="Q46" s="267"/>
      <c r="S46" s="16"/>
      <c r="T46" s="15"/>
    </row>
    <row r="47" spans="1:38" ht="15" customHeight="1">
      <c r="A47" s="1"/>
      <c r="B47" s="16"/>
      <c r="C47" s="222" t="s">
        <v>393</v>
      </c>
      <c r="D47" s="266" t="s">
        <v>398</v>
      </c>
      <c r="E47" s="266"/>
      <c r="F47" s="266"/>
      <c r="G47" s="266"/>
      <c r="H47" s="266"/>
      <c r="I47" s="266"/>
      <c r="J47" s="266"/>
      <c r="K47" s="266"/>
      <c r="L47" s="266"/>
      <c r="M47" s="266"/>
      <c r="N47" s="266"/>
      <c r="O47" s="266"/>
      <c r="P47" s="266"/>
      <c r="Q47" s="267"/>
      <c r="R47" s="16"/>
      <c r="S47" s="16"/>
      <c r="T47" s="24"/>
    </row>
    <row r="48" spans="1:38">
      <c r="A48" s="24"/>
      <c r="B48" s="15"/>
      <c r="C48" s="222" t="s">
        <v>394</v>
      </c>
      <c r="D48" s="266" t="s">
        <v>399</v>
      </c>
      <c r="E48" s="266"/>
      <c r="F48" s="266"/>
      <c r="G48" s="266"/>
      <c r="H48" s="266"/>
      <c r="I48" s="266"/>
      <c r="J48" s="266"/>
      <c r="K48" s="266"/>
      <c r="L48" s="266"/>
      <c r="M48" s="266"/>
      <c r="N48" s="266"/>
      <c r="O48" s="266"/>
      <c r="P48" s="266"/>
      <c r="Q48" s="267"/>
      <c r="R48" s="15"/>
      <c r="S48" s="15"/>
      <c r="T48" s="24"/>
    </row>
    <row r="49" spans="1:20">
      <c r="A49" s="24"/>
      <c r="B49" s="15"/>
      <c r="C49" s="224" t="s">
        <v>396</v>
      </c>
      <c r="D49" s="259" t="s">
        <v>400</v>
      </c>
      <c r="E49" s="259"/>
      <c r="F49" s="259"/>
      <c r="G49" s="259"/>
      <c r="H49" s="259"/>
      <c r="I49" s="259"/>
      <c r="J49" s="259"/>
      <c r="K49" s="259"/>
      <c r="L49" s="259"/>
      <c r="M49" s="259"/>
      <c r="N49" s="259"/>
      <c r="O49" s="259"/>
      <c r="P49" s="259"/>
      <c r="Q49" s="260"/>
      <c r="R49" s="15"/>
      <c r="S49" s="15"/>
      <c r="T49" s="24"/>
    </row>
    <row r="50" spans="1:20" ht="15" customHeight="1">
      <c r="A50" s="1"/>
      <c r="B50" s="1"/>
      <c r="C50" s="223"/>
      <c r="D50" s="223"/>
      <c r="E50" s="223"/>
      <c r="F50" s="223"/>
      <c r="G50" s="223"/>
      <c r="H50" s="223"/>
      <c r="I50" s="223"/>
      <c r="J50" s="223"/>
      <c r="K50" s="223"/>
      <c r="L50" s="223"/>
      <c r="M50" s="223"/>
      <c r="N50" s="223"/>
      <c r="O50" s="223"/>
      <c r="P50" s="223"/>
      <c r="Q50" s="223"/>
      <c r="R50" s="1"/>
      <c r="S50" s="1"/>
      <c r="T50" s="24"/>
    </row>
    <row r="51" spans="1:20">
      <c r="A51" s="6"/>
      <c r="B51" s="7"/>
      <c r="C51" s="14"/>
      <c r="D51" s="14"/>
      <c r="E51" s="14"/>
      <c r="F51" s="14"/>
      <c r="G51" s="14"/>
      <c r="H51" s="14"/>
      <c r="I51" s="14"/>
      <c r="J51" s="14"/>
      <c r="K51" s="14"/>
      <c r="L51" s="14"/>
      <c r="M51" s="14"/>
      <c r="N51" s="14"/>
      <c r="O51" s="14"/>
      <c r="P51" s="14"/>
      <c r="Q51" s="14"/>
      <c r="R51" s="9"/>
      <c r="S51" s="1"/>
      <c r="T51" s="24"/>
    </row>
    <row r="52" spans="1:20" ht="15" customHeight="1">
      <c r="A52" s="6"/>
      <c r="B52" s="7"/>
      <c r="C52" s="14"/>
      <c r="D52" s="14"/>
      <c r="E52" s="14"/>
      <c r="F52" s="14"/>
      <c r="G52" s="14"/>
      <c r="H52" s="14"/>
      <c r="I52" s="14"/>
      <c r="J52" s="14"/>
      <c r="K52" s="14"/>
      <c r="L52" s="14"/>
      <c r="M52" s="14"/>
      <c r="N52" s="14"/>
      <c r="O52" s="14"/>
      <c r="P52" s="14"/>
      <c r="Q52" s="14"/>
      <c r="R52" s="9"/>
      <c r="S52" s="1"/>
      <c r="T52" s="24"/>
    </row>
    <row r="53" spans="1:20">
      <c r="A53" s="6"/>
      <c r="B53" s="7"/>
      <c r="C53" s="14"/>
      <c r="D53" s="14"/>
      <c r="E53" s="14"/>
      <c r="F53" s="14"/>
      <c r="G53" s="14"/>
      <c r="H53" s="14"/>
      <c r="I53" s="14"/>
      <c r="J53" s="14"/>
      <c r="K53" s="14"/>
      <c r="L53" s="14"/>
      <c r="M53" s="14"/>
      <c r="N53" s="14"/>
      <c r="O53" s="14"/>
      <c r="P53" s="14"/>
      <c r="Q53" s="14"/>
      <c r="R53" s="9"/>
      <c r="S53" s="1"/>
      <c r="T53" s="24"/>
    </row>
    <row r="54" spans="1:20">
      <c r="A54" s="6"/>
      <c r="B54" s="7"/>
      <c r="C54" s="14"/>
      <c r="D54" s="14"/>
      <c r="E54" s="14"/>
      <c r="F54" s="14"/>
      <c r="G54" s="14"/>
      <c r="H54" s="14"/>
      <c r="I54" s="14"/>
      <c r="J54" s="14"/>
      <c r="K54" s="14"/>
      <c r="L54" s="14"/>
      <c r="M54" s="14"/>
      <c r="N54" s="14"/>
      <c r="O54" s="14"/>
      <c r="P54" s="14"/>
      <c r="Q54" s="14"/>
      <c r="R54" s="9"/>
      <c r="S54" s="1"/>
    </row>
    <row r="55" spans="1:20">
      <c r="A55" s="6"/>
      <c r="B55" s="7"/>
      <c r="C55" s="14"/>
      <c r="D55" s="14"/>
      <c r="E55" s="14"/>
      <c r="F55" s="14"/>
      <c r="G55" s="14"/>
      <c r="H55" s="14"/>
      <c r="I55" s="14"/>
      <c r="J55" s="14"/>
      <c r="K55" s="14"/>
      <c r="L55" s="14"/>
      <c r="M55" s="14"/>
      <c r="N55" s="14"/>
      <c r="O55" s="14"/>
      <c r="P55" s="14"/>
      <c r="Q55" s="14"/>
      <c r="R55" s="9"/>
      <c r="S55" s="1"/>
    </row>
    <row r="56" spans="1:20">
      <c r="A56" s="6"/>
      <c r="B56" s="7"/>
      <c r="C56" s="14"/>
      <c r="D56" s="14"/>
      <c r="E56" s="14"/>
      <c r="F56" s="14"/>
      <c r="G56" s="14"/>
      <c r="H56" s="14"/>
      <c r="I56" s="14"/>
      <c r="J56" s="14"/>
      <c r="K56" s="16"/>
      <c r="L56" s="16"/>
      <c r="M56" s="16"/>
      <c r="N56" s="16"/>
      <c r="O56" s="16"/>
      <c r="P56" s="16"/>
      <c r="Q56" s="16"/>
      <c r="R56" s="9"/>
      <c r="S56" s="1"/>
    </row>
    <row r="57" spans="1:20">
      <c r="A57" s="6"/>
      <c r="B57" s="7"/>
      <c r="C57" s="14"/>
      <c r="D57" s="14"/>
      <c r="E57" s="14"/>
      <c r="F57" s="14"/>
      <c r="G57" s="14"/>
      <c r="H57" s="14"/>
      <c r="I57" s="14"/>
      <c r="J57" s="14"/>
      <c r="K57" s="16"/>
      <c r="L57" s="16"/>
      <c r="M57" s="16"/>
      <c r="N57" s="16"/>
      <c r="O57" s="16"/>
      <c r="P57" s="16"/>
      <c r="Q57" s="16"/>
      <c r="R57" s="9"/>
      <c r="S57" s="1"/>
    </row>
    <row r="58" spans="1:20">
      <c r="A58" s="6"/>
      <c r="B58" s="7"/>
      <c r="C58" s="14"/>
      <c r="D58" s="14"/>
      <c r="E58" s="14"/>
      <c r="F58" s="14"/>
      <c r="G58" s="14"/>
      <c r="H58" s="14"/>
      <c r="I58" s="14"/>
      <c r="J58" s="14"/>
      <c r="K58" s="16"/>
      <c r="L58" s="16"/>
      <c r="M58" s="16"/>
      <c r="N58" s="16"/>
      <c r="O58" s="16"/>
      <c r="P58" s="16"/>
      <c r="Q58" s="16"/>
      <c r="R58" s="7"/>
      <c r="S58" s="1"/>
    </row>
    <row r="64" spans="1:20">
      <c r="A64" s="1"/>
      <c r="B64" s="1"/>
      <c r="C64" s="1"/>
      <c r="D64" s="1"/>
      <c r="E64" s="1"/>
      <c r="F64" s="1"/>
      <c r="G64" s="1"/>
      <c r="H64" s="1"/>
      <c r="I64" s="1"/>
      <c r="J64" s="1"/>
      <c r="K64" s="1"/>
      <c r="L64" s="1"/>
      <c r="M64" s="1"/>
      <c r="N64" s="1"/>
      <c r="O64" s="1"/>
      <c r="P64" s="1"/>
      <c r="Q64" s="1"/>
      <c r="R64" s="1"/>
      <c r="S64" s="1"/>
    </row>
    <row r="65" spans="1:19">
      <c r="A65" s="1"/>
      <c r="B65" s="1"/>
      <c r="C65" s="1"/>
      <c r="D65" s="1"/>
      <c r="E65" s="1"/>
      <c r="F65" s="1"/>
      <c r="G65" s="1"/>
      <c r="H65" s="1"/>
      <c r="I65" s="1"/>
      <c r="J65" s="1"/>
      <c r="K65" s="1"/>
      <c r="L65" s="1"/>
      <c r="M65" s="1"/>
      <c r="N65" s="1"/>
      <c r="O65" s="1"/>
      <c r="P65" s="1"/>
      <c r="Q65" s="1"/>
      <c r="R65" s="1"/>
      <c r="S65" s="1"/>
    </row>
  </sheetData>
  <mergeCells count="41">
    <mergeCell ref="L11:M11"/>
    <mergeCell ref="C32:Q36"/>
    <mergeCell ref="C31:Q31"/>
    <mergeCell ref="C21:Q29"/>
    <mergeCell ref="C2:G2"/>
    <mergeCell ref="L10:M10"/>
    <mergeCell ref="N9:Q9"/>
    <mergeCell ref="N10:Q10"/>
    <mergeCell ref="C10:D10"/>
    <mergeCell ref="E10:K10"/>
    <mergeCell ref="L9:M9"/>
    <mergeCell ref="C13:Q13"/>
    <mergeCell ref="C14:Q14"/>
    <mergeCell ref="C38:Q38"/>
    <mergeCell ref="C39:Q42"/>
    <mergeCell ref="C4:I4"/>
    <mergeCell ref="L7:M7"/>
    <mergeCell ref="N7:Q7"/>
    <mergeCell ref="C7:D7"/>
    <mergeCell ref="C9:D9"/>
    <mergeCell ref="E9:K9"/>
    <mergeCell ref="E7:K7"/>
    <mergeCell ref="C20:Q20"/>
    <mergeCell ref="C16:Q16"/>
    <mergeCell ref="C11:D11"/>
    <mergeCell ref="C17:Q17"/>
    <mergeCell ref="C18:Q18"/>
    <mergeCell ref="E11:K11"/>
    <mergeCell ref="N11:Q11"/>
    <mergeCell ref="D49:Q49"/>
    <mergeCell ref="C44:Q44"/>
    <mergeCell ref="D45:Q45"/>
    <mergeCell ref="D46:Q46"/>
    <mergeCell ref="D47:Q47"/>
    <mergeCell ref="D48:Q48"/>
    <mergeCell ref="T5:U5"/>
    <mergeCell ref="V5:AB5"/>
    <mergeCell ref="L8:M8"/>
    <mergeCell ref="N8:Q8"/>
    <mergeCell ref="C8:D8"/>
    <mergeCell ref="E8:K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C7133-A677-4FD6-9B3B-F4D52184D583}">
  <dimension ref="A1:AG90"/>
  <sheetViews>
    <sheetView topLeftCell="J9" zoomScale="90" zoomScaleNormal="90" workbookViewId="0">
      <selection activeCell="J18" sqref="J18:X18"/>
    </sheetView>
  </sheetViews>
  <sheetFormatPr defaultRowHeight="15"/>
  <cols>
    <col min="1" max="1" width="13" customWidth="1"/>
    <col min="2" max="2" width="31.42578125" bestFit="1" customWidth="1"/>
    <col min="3" max="3" width="41.42578125" customWidth="1"/>
    <col min="4" max="4" width="18.42578125" customWidth="1"/>
    <col min="5" max="5" width="43.42578125" bestFit="1" customWidth="1"/>
    <col min="6" max="6" width="29.85546875" customWidth="1"/>
    <col min="7" max="7" width="23.5703125" customWidth="1"/>
    <col min="8" max="8" width="31.42578125" customWidth="1"/>
    <col min="9" max="9" width="34.140625" customWidth="1"/>
    <col min="10" max="10" width="29.42578125" bestFit="1" customWidth="1"/>
    <col min="11" max="11" width="24.140625" bestFit="1" customWidth="1"/>
  </cols>
  <sheetData>
    <row r="1" spans="2:33">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row>
    <row r="2" spans="2:33" s="24" customFormat="1" ht="15" customHeight="1">
      <c r="B2" s="356" t="s">
        <v>375</v>
      </c>
      <c r="C2" s="357"/>
      <c r="D2" s="357"/>
      <c r="E2" s="357"/>
      <c r="F2" s="357"/>
      <c r="G2" s="357"/>
      <c r="H2" s="358"/>
      <c r="J2" s="341" t="s">
        <v>16</v>
      </c>
      <c r="K2" s="342"/>
      <c r="L2" s="342"/>
      <c r="M2" s="342"/>
      <c r="N2" s="342"/>
      <c r="O2" s="342"/>
      <c r="P2" s="342"/>
      <c r="Q2" s="342"/>
      <c r="R2" s="342"/>
      <c r="S2" s="342"/>
      <c r="T2" s="342"/>
      <c r="U2" s="342"/>
      <c r="V2" s="342"/>
      <c r="W2" s="342"/>
      <c r="X2" s="343"/>
    </row>
    <row r="3" spans="2:33" s="24" customFormat="1" ht="15" customHeight="1">
      <c r="B3" s="328" t="s">
        <v>413</v>
      </c>
      <c r="C3" s="329"/>
      <c r="D3" s="329"/>
      <c r="E3" s="329"/>
      <c r="F3" s="329"/>
      <c r="G3" s="329"/>
      <c r="H3" s="334"/>
      <c r="J3" s="344" t="s">
        <v>17</v>
      </c>
      <c r="K3" s="345"/>
      <c r="L3" s="345"/>
      <c r="M3" s="345"/>
      <c r="N3" s="345"/>
      <c r="O3" s="345"/>
      <c r="P3" s="345"/>
      <c r="Q3" s="345"/>
      <c r="R3" s="345"/>
      <c r="S3" s="345"/>
      <c r="T3" s="345"/>
      <c r="U3" s="345"/>
      <c r="V3" s="345"/>
      <c r="W3" s="345"/>
      <c r="X3" s="346"/>
    </row>
    <row r="4" spans="2:33" s="24" customFormat="1">
      <c r="B4" s="328"/>
      <c r="C4" s="329"/>
      <c r="D4" s="329"/>
      <c r="E4" s="329"/>
      <c r="F4" s="329"/>
      <c r="G4" s="329"/>
      <c r="H4" s="334"/>
      <c r="J4" s="347"/>
      <c r="K4" s="348"/>
      <c r="L4" s="348"/>
      <c r="M4" s="348"/>
      <c r="N4" s="348"/>
      <c r="O4" s="348"/>
      <c r="P4" s="348"/>
      <c r="Q4" s="348"/>
      <c r="R4" s="348"/>
      <c r="S4" s="348"/>
      <c r="T4" s="348"/>
      <c r="U4" s="348"/>
      <c r="V4" s="348"/>
      <c r="W4" s="348"/>
      <c r="X4" s="349"/>
    </row>
    <row r="5" spans="2:33" s="24" customFormat="1">
      <c r="B5" s="328"/>
      <c r="C5" s="329"/>
      <c r="D5" s="329"/>
      <c r="E5" s="329"/>
      <c r="F5" s="329"/>
      <c r="G5" s="329"/>
      <c r="H5" s="334"/>
      <c r="J5" s="359"/>
      <c r="K5" s="360"/>
      <c r="L5" s="360"/>
      <c r="M5" s="360"/>
      <c r="N5" s="360"/>
      <c r="O5" s="360"/>
      <c r="P5" s="360"/>
      <c r="Q5" s="360"/>
      <c r="R5" s="360"/>
      <c r="S5" s="360"/>
      <c r="T5" s="360"/>
      <c r="U5" s="360"/>
      <c r="V5" s="360"/>
      <c r="W5" s="360"/>
      <c r="X5" s="361"/>
    </row>
    <row r="6" spans="2:33" s="24" customFormat="1" ht="15" customHeight="1">
      <c r="B6" s="328"/>
      <c r="C6" s="329"/>
      <c r="D6" s="329"/>
      <c r="E6" s="329"/>
      <c r="F6" s="329"/>
      <c r="G6" s="329"/>
      <c r="H6" s="334"/>
      <c r="J6" s="328" t="s">
        <v>340</v>
      </c>
      <c r="K6" s="329"/>
      <c r="L6" s="329"/>
      <c r="M6" s="329"/>
      <c r="N6" s="329"/>
      <c r="O6" s="329"/>
      <c r="P6" s="329"/>
      <c r="Q6" s="329"/>
      <c r="R6" s="329"/>
      <c r="S6" s="329"/>
      <c r="T6" s="329"/>
      <c r="U6" s="329"/>
      <c r="V6" s="329"/>
      <c r="W6" s="329"/>
      <c r="X6" s="330"/>
    </row>
    <row r="7" spans="2:33" s="24" customFormat="1">
      <c r="B7" s="328"/>
      <c r="C7" s="329"/>
      <c r="D7" s="329"/>
      <c r="E7" s="329"/>
      <c r="F7" s="329"/>
      <c r="G7" s="329"/>
      <c r="H7" s="334"/>
      <c r="J7" s="328"/>
      <c r="K7" s="329"/>
      <c r="L7" s="329"/>
      <c r="M7" s="329"/>
      <c r="N7" s="329"/>
      <c r="O7" s="329"/>
      <c r="P7" s="329"/>
      <c r="Q7" s="329"/>
      <c r="R7" s="329"/>
      <c r="S7" s="329"/>
      <c r="T7" s="329"/>
      <c r="U7" s="329"/>
      <c r="V7" s="329"/>
      <c r="W7" s="329"/>
      <c r="X7" s="330"/>
    </row>
    <row r="8" spans="2:33" s="24" customFormat="1" ht="15" customHeight="1">
      <c r="B8" s="328"/>
      <c r="C8" s="329"/>
      <c r="D8" s="329"/>
      <c r="E8" s="329"/>
      <c r="F8" s="329"/>
      <c r="G8" s="329"/>
      <c r="H8" s="334"/>
      <c r="J8" s="347" t="s">
        <v>341</v>
      </c>
      <c r="K8" s="348"/>
      <c r="L8" s="348"/>
      <c r="M8" s="348"/>
      <c r="N8" s="348"/>
      <c r="O8" s="348"/>
      <c r="P8" s="348"/>
      <c r="Q8" s="348"/>
      <c r="R8" s="348"/>
      <c r="S8" s="348"/>
      <c r="T8" s="348"/>
      <c r="U8" s="348"/>
      <c r="V8" s="348"/>
      <c r="W8" s="348"/>
      <c r="X8" s="349"/>
    </row>
    <row r="9" spans="2:33" s="24" customFormat="1" ht="15" customHeight="1">
      <c r="B9" s="328"/>
      <c r="C9" s="329"/>
      <c r="D9" s="329"/>
      <c r="E9" s="329"/>
      <c r="F9" s="329"/>
      <c r="G9" s="329"/>
      <c r="H9" s="334"/>
      <c r="J9" s="347"/>
      <c r="K9" s="348"/>
      <c r="L9" s="348"/>
      <c r="M9" s="348"/>
      <c r="N9" s="348"/>
      <c r="O9" s="348"/>
      <c r="P9" s="348"/>
      <c r="Q9" s="348"/>
      <c r="R9" s="348"/>
      <c r="S9" s="348"/>
      <c r="T9" s="348"/>
      <c r="U9" s="348"/>
      <c r="V9" s="348"/>
      <c r="W9" s="348"/>
      <c r="X9" s="349"/>
    </row>
    <row r="10" spans="2:33" ht="15.75">
      <c r="B10" s="328"/>
      <c r="C10" s="329"/>
      <c r="D10" s="329"/>
      <c r="E10" s="329"/>
      <c r="F10" s="329"/>
      <c r="G10" s="329"/>
      <c r="H10" s="334"/>
      <c r="I10" s="24"/>
      <c r="J10" s="350" t="s">
        <v>342</v>
      </c>
      <c r="K10" s="351"/>
      <c r="L10" s="351"/>
      <c r="M10" s="351"/>
      <c r="N10" s="351"/>
      <c r="O10" s="351"/>
      <c r="P10" s="351"/>
      <c r="Q10" s="351"/>
      <c r="R10" s="351"/>
      <c r="S10" s="351"/>
      <c r="T10" s="351"/>
      <c r="U10" s="351"/>
      <c r="V10" s="351"/>
      <c r="W10" s="351"/>
      <c r="X10" s="352"/>
      <c r="Y10" s="24"/>
      <c r="Z10" s="24"/>
      <c r="AA10" s="24"/>
      <c r="AB10" s="24"/>
      <c r="AC10" s="24"/>
      <c r="AD10" s="24"/>
      <c r="AE10" s="24"/>
      <c r="AF10" s="24"/>
      <c r="AG10" s="24"/>
    </row>
    <row r="11" spans="2:33" ht="15" customHeight="1">
      <c r="B11" s="328"/>
      <c r="C11" s="329"/>
      <c r="D11" s="329"/>
      <c r="E11" s="329"/>
      <c r="F11" s="329"/>
      <c r="G11" s="329"/>
      <c r="H11" s="334"/>
      <c r="I11" s="24"/>
      <c r="J11" s="353" t="s">
        <v>343</v>
      </c>
      <c r="K11" s="354"/>
      <c r="L11" s="354"/>
      <c r="M11" s="354"/>
      <c r="N11" s="354"/>
      <c r="O11" s="354"/>
      <c r="P11" s="354"/>
      <c r="Q11" s="354"/>
      <c r="R11" s="354"/>
      <c r="S11" s="354"/>
      <c r="T11" s="354"/>
      <c r="U11" s="354"/>
      <c r="V11" s="354"/>
      <c r="W11" s="354"/>
      <c r="X11" s="355"/>
      <c r="Y11" s="24"/>
      <c r="Z11" s="24"/>
      <c r="AA11" s="24"/>
      <c r="AB11" s="24"/>
      <c r="AC11" s="24"/>
      <c r="AD11" s="24"/>
      <c r="AE11" s="24"/>
      <c r="AF11" s="24"/>
      <c r="AG11" s="24"/>
    </row>
    <row r="12" spans="2:33">
      <c r="B12" s="328"/>
      <c r="C12" s="329"/>
      <c r="D12" s="329"/>
      <c r="E12" s="329"/>
      <c r="F12" s="329"/>
      <c r="G12" s="329"/>
      <c r="H12" s="334"/>
      <c r="I12" s="24"/>
      <c r="J12" s="353"/>
      <c r="K12" s="354"/>
      <c r="L12" s="354"/>
      <c r="M12" s="354"/>
      <c r="N12" s="354"/>
      <c r="O12" s="354"/>
      <c r="P12" s="354"/>
      <c r="Q12" s="354"/>
      <c r="R12" s="354"/>
      <c r="S12" s="354"/>
      <c r="T12" s="354"/>
      <c r="U12" s="354"/>
      <c r="V12" s="354"/>
      <c r="W12" s="354"/>
      <c r="X12" s="355"/>
      <c r="Y12" s="24"/>
      <c r="Z12" s="24"/>
      <c r="AA12" s="24"/>
      <c r="AB12" s="24"/>
      <c r="AC12" s="24"/>
      <c r="AD12" s="24"/>
      <c r="AE12" s="24"/>
      <c r="AF12" s="24"/>
      <c r="AG12" s="24"/>
    </row>
    <row r="13" spans="2:33" ht="15" customHeight="1">
      <c r="B13" s="328"/>
      <c r="C13" s="329"/>
      <c r="D13" s="329"/>
      <c r="E13" s="329"/>
      <c r="F13" s="329"/>
      <c r="G13" s="329"/>
      <c r="H13" s="334"/>
      <c r="I13" s="24"/>
      <c r="J13" s="338" t="s">
        <v>344</v>
      </c>
      <c r="K13" s="339"/>
      <c r="L13" s="339"/>
      <c r="M13" s="339"/>
      <c r="N13" s="339"/>
      <c r="O13" s="339"/>
      <c r="P13" s="339"/>
      <c r="Q13" s="339"/>
      <c r="R13" s="339"/>
      <c r="S13" s="339"/>
      <c r="T13" s="339"/>
      <c r="U13" s="339"/>
      <c r="V13" s="339"/>
      <c r="W13" s="339"/>
      <c r="X13" s="340"/>
      <c r="Y13" s="24"/>
      <c r="Z13" s="24"/>
      <c r="AA13" s="24"/>
      <c r="AB13" s="24"/>
      <c r="AC13" s="24"/>
      <c r="AD13" s="24"/>
      <c r="AE13" s="24"/>
      <c r="AF13" s="24"/>
      <c r="AG13" s="24"/>
    </row>
    <row r="14" spans="2:33" ht="15" customHeight="1">
      <c r="B14" s="335"/>
      <c r="C14" s="336"/>
      <c r="D14" s="336"/>
      <c r="E14" s="336"/>
      <c r="F14" s="336"/>
      <c r="G14" s="336"/>
      <c r="H14" s="337"/>
      <c r="I14" s="24"/>
      <c r="J14" s="331" t="s">
        <v>18</v>
      </c>
      <c r="K14" s="332"/>
      <c r="L14" s="332"/>
      <c r="M14" s="332"/>
      <c r="N14" s="332"/>
      <c r="O14" s="332"/>
      <c r="P14" s="332"/>
      <c r="Q14" s="332"/>
      <c r="R14" s="332"/>
      <c r="S14" s="332"/>
      <c r="T14" s="332"/>
      <c r="U14" s="332"/>
      <c r="V14" s="332"/>
      <c r="W14" s="332"/>
      <c r="X14" s="333"/>
      <c r="Y14" s="24"/>
      <c r="Z14" s="24"/>
      <c r="AA14" s="24"/>
      <c r="AB14" s="24"/>
      <c r="AC14" s="24"/>
      <c r="AD14" s="24"/>
      <c r="AE14" s="24"/>
      <c r="AF14" s="24"/>
      <c r="AG14" s="24"/>
    </row>
    <row r="15" spans="2:33">
      <c r="B15" s="24"/>
      <c r="C15" s="24"/>
      <c r="D15" s="24"/>
      <c r="E15" s="24"/>
      <c r="F15" s="24"/>
      <c r="G15" s="24"/>
      <c r="H15" s="24"/>
      <c r="I15" s="24"/>
      <c r="J15" s="331"/>
      <c r="K15" s="332"/>
      <c r="L15" s="332"/>
      <c r="M15" s="332"/>
      <c r="N15" s="332"/>
      <c r="O15" s="332"/>
      <c r="P15" s="332"/>
      <c r="Q15" s="332"/>
      <c r="R15" s="332"/>
      <c r="S15" s="332"/>
      <c r="T15" s="332"/>
      <c r="U15" s="332"/>
      <c r="V15" s="332"/>
      <c r="W15" s="332"/>
      <c r="X15" s="333"/>
      <c r="Y15" s="24"/>
      <c r="Z15" s="24"/>
      <c r="AA15" s="24"/>
      <c r="AB15" s="24"/>
      <c r="AC15" s="24"/>
      <c r="AD15" s="24"/>
      <c r="AE15" s="24"/>
      <c r="AF15" s="24"/>
      <c r="AG15" s="24"/>
    </row>
    <row r="16" spans="2:33" s="24" customFormat="1">
      <c r="E16" s="15"/>
      <c r="F16" s="15"/>
      <c r="G16" s="15"/>
      <c r="H16" s="15"/>
      <c r="I16" s="15"/>
      <c r="J16" s="350" t="s">
        <v>379</v>
      </c>
      <c r="K16" s="351"/>
      <c r="L16" s="351"/>
      <c r="M16" s="351"/>
      <c r="N16" s="351"/>
      <c r="O16" s="351"/>
      <c r="P16" s="351"/>
      <c r="Q16" s="351"/>
      <c r="R16" s="351"/>
      <c r="S16" s="351"/>
      <c r="T16" s="351"/>
      <c r="U16" s="351"/>
      <c r="V16" s="351"/>
      <c r="W16" s="351"/>
      <c r="X16" s="352"/>
      <c r="Y16" s="15"/>
      <c r="Z16" s="15"/>
    </row>
    <row r="17" spans="1:24" s="24" customFormat="1" ht="15" customHeight="1">
      <c r="B17" s="288" t="s">
        <v>19</v>
      </c>
      <c r="C17" s="289"/>
      <c r="D17" s="290"/>
      <c r="E17" s="25"/>
      <c r="F17" s="25"/>
      <c r="G17" s="25"/>
      <c r="H17" s="25"/>
      <c r="I17" s="25"/>
      <c r="J17" s="363" t="s">
        <v>382</v>
      </c>
      <c r="K17" s="364"/>
      <c r="L17" s="364"/>
      <c r="M17" s="364"/>
      <c r="N17" s="364"/>
      <c r="O17" s="364"/>
      <c r="P17" s="364"/>
      <c r="Q17" s="364"/>
      <c r="R17" s="364"/>
      <c r="S17" s="364"/>
      <c r="T17" s="364"/>
      <c r="U17" s="364"/>
      <c r="V17" s="364"/>
      <c r="W17" s="364"/>
      <c r="X17" s="365"/>
    </row>
    <row r="18" spans="1:24" s="24" customFormat="1" ht="14.45" customHeight="1">
      <c r="A18" s="28"/>
      <c r="B18" s="127"/>
      <c r="C18" s="127"/>
      <c r="D18" s="128"/>
      <c r="E18" s="130"/>
      <c r="F18" s="130"/>
      <c r="G18" s="130"/>
      <c r="H18" s="130"/>
      <c r="I18" s="130"/>
      <c r="J18" s="316" t="s">
        <v>414</v>
      </c>
      <c r="K18" s="317"/>
      <c r="L18" s="317"/>
      <c r="M18" s="317"/>
      <c r="N18" s="317"/>
      <c r="O18" s="317"/>
      <c r="P18" s="317"/>
      <c r="Q18" s="317"/>
      <c r="R18" s="317"/>
      <c r="S18" s="317"/>
      <c r="T18" s="317"/>
      <c r="U18" s="317"/>
      <c r="V18" s="317"/>
      <c r="W18" s="317"/>
      <c r="X18" s="318"/>
    </row>
    <row r="19" spans="1:24" s="24" customFormat="1">
      <c r="A19" s="28"/>
      <c r="B19" s="130"/>
      <c r="C19" s="130"/>
      <c r="D19" s="131"/>
      <c r="E19" s="130"/>
      <c r="F19" s="130"/>
      <c r="G19" s="130"/>
      <c r="H19" s="130"/>
      <c r="I19" s="130"/>
      <c r="J19" s="368" t="s">
        <v>415</v>
      </c>
      <c r="K19" s="369"/>
      <c r="L19" s="369"/>
      <c r="M19" s="369"/>
      <c r="N19" s="369"/>
      <c r="O19" s="369"/>
      <c r="P19" s="369"/>
      <c r="Q19" s="369"/>
      <c r="R19" s="369"/>
      <c r="S19" s="369"/>
      <c r="T19" s="369"/>
      <c r="U19" s="369"/>
      <c r="V19" s="369"/>
      <c r="W19" s="369"/>
      <c r="X19" s="370"/>
    </row>
    <row r="20" spans="1:24" s="24" customFormat="1">
      <c r="A20" s="28"/>
      <c r="B20" s="130"/>
      <c r="C20" s="130"/>
      <c r="D20" s="131"/>
      <c r="E20" s="130"/>
      <c r="F20" s="130"/>
      <c r="G20" s="130"/>
      <c r="H20" s="130"/>
      <c r="I20" s="130"/>
    </row>
    <row r="21" spans="1:24" s="24" customFormat="1">
      <c r="A21" s="28"/>
      <c r="B21" s="130"/>
      <c r="C21" s="130"/>
      <c r="D21" s="131"/>
      <c r="E21" s="130"/>
      <c r="F21" s="130"/>
      <c r="G21" s="130"/>
      <c r="H21" s="130"/>
      <c r="I21" s="130"/>
      <c r="J21" s="130"/>
      <c r="K21" s="130"/>
      <c r="L21" s="130"/>
      <c r="M21" s="130"/>
      <c r="N21" s="130"/>
      <c r="O21" s="130"/>
      <c r="P21" s="130"/>
      <c r="Q21" s="15"/>
    </row>
    <row r="22" spans="1:24" s="24" customFormat="1">
      <c r="A22" s="28"/>
      <c r="B22" s="130"/>
      <c r="C22" s="130"/>
      <c r="D22" s="131"/>
      <c r="E22" s="130"/>
      <c r="F22" s="130"/>
      <c r="G22" s="130"/>
      <c r="H22" s="130"/>
      <c r="I22" s="130"/>
      <c r="J22" s="130"/>
      <c r="K22" s="130"/>
      <c r="L22" s="130"/>
      <c r="M22" s="130"/>
      <c r="N22" s="130"/>
      <c r="O22" s="130"/>
      <c r="P22" s="130"/>
      <c r="Q22" s="15"/>
    </row>
    <row r="23" spans="1:24" s="24" customFormat="1">
      <c r="A23" s="28"/>
      <c r="B23" s="130"/>
      <c r="C23" s="130"/>
      <c r="D23" s="131"/>
      <c r="E23" s="130"/>
      <c r="F23" s="130"/>
      <c r="G23" s="130"/>
      <c r="H23" s="130"/>
      <c r="I23" s="130"/>
      <c r="J23" s="130"/>
      <c r="K23" s="130"/>
      <c r="L23" s="130"/>
      <c r="M23" s="130"/>
      <c r="N23" s="130"/>
      <c r="O23" s="130"/>
      <c r="P23" s="130"/>
      <c r="Q23" s="15"/>
    </row>
    <row r="24" spans="1:24" s="24" customFormat="1">
      <c r="A24" s="28"/>
      <c r="B24" s="15"/>
      <c r="C24" s="15"/>
      <c r="D24" s="28"/>
      <c r="E24" s="15"/>
      <c r="F24" s="15"/>
      <c r="G24" s="15"/>
      <c r="H24" s="15"/>
      <c r="I24" s="15"/>
      <c r="J24" s="15"/>
      <c r="K24" s="15"/>
      <c r="L24" s="15"/>
      <c r="M24" s="15"/>
      <c r="N24" s="15"/>
      <c r="O24" s="15"/>
      <c r="P24" s="15"/>
      <c r="Q24" s="15"/>
    </row>
    <row r="25" spans="1:24">
      <c r="A25" s="28"/>
      <c r="B25" s="15"/>
      <c r="C25" s="15"/>
      <c r="D25" s="28"/>
      <c r="E25" s="15"/>
      <c r="F25" s="15"/>
      <c r="G25" s="15"/>
      <c r="H25" s="15"/>
      <c r="I25" s="15"/>
      <c r="J25" s="15"/>
      <c r="K25" s="15"/>
      <c r="L25" s="15"/>
      <c r="M25" s="15"/>
      <c r="N25" s="15"/>
      <c r="O25" s="15"/>
      <c r="P25" s="15"/>
      <c r="Q25" s="15"/>
    </row>
    <row r="26" spans="1:24">
      <c r="A26" s="28"/>
      <c r="B26" s="24"/>
      <c r="C26" s="24"/>
      <c r="D26" s="28"/>
      <c r="E26" s="15"/>
      <c r="F26" s="15"/>
      <c r="G26" s="15"/>
      <c r="H26" s="15"/>
      <c r="I26" s="15"/>
      <c r="J26" s="15"/>
      <c r="K26" s="15"/>
      <c r="L26" s="15"/>
      <c r="M26" s="15"/>
      <c r="N26" s="15"/>
      <c r="O26" s="15"/>
      <c r="P26" s="15"/>
      <c r="Q26" s="15"/>
    </row>
    <row r="27" spans="1:24">
      <c r="A27" s="28"/>
      <c r="B27" s="24"/>
      <c r="C27" s="24"/>
      <c r="D27" s="28"/>
      <c r="E27" s="15"/>
      <c r="F27" s="15"/>
      <c r="G27" s="15"/>
      <c r="H27" s="15"/>
      <c r="I27" s="15"/>
      <c r="J27" s="15"/>
      <c r="K27" s="15"/>
      <c r="L27" s="15"/>
      <c r="M27" s="15"/>
      <c r="N27" s="24"/>
      <c r="O27" s="24"/>
      <c r="P27" s="24"/>
      <c r="Q27" s="24"/>
    </row>
    <row r="28" spans="1:24">
      <c r="A28" s="28"/>
      <c r="B28" s="24"/>
      <c r="C28" s="24"/>
      <c r="D28" s="28"/>
      <c r="E28" s="15"/>
      <c r="F28" s="15"/>
      <c r="G28" s="15"/>
      <c r="H28" s="15"/>
      <c r="I28" s="15"/>
      <c r="J28" s="15"/>
      <c r="K28" s="15"/>
      <c r="L28" s="15"/>
      <c r="M28" s="15"/>
      <c r="N28" s="24"/>
      <c r="O28" s="24"/>
      <c r="P28" s="24"/>
      <c r="Q28" s="24"/>
    </row>
    <row r="29" spans="1:24">
      <c r="A29" s="28"/>
      <c r="B29" s="24"/>
      <c r="C29" s="24"/>
      <c r="D29" s="28"/>
      <c r="E29" s="15"/>
      <c r="F29" s="15"/>
      <c r="G29" s="15"/>
      <c r="H29" s="15"/>
      <c r="I29" s="15"/>
      <c r="J29" s="15"/>
      <c r="K29" s="15"/>
      <c r="L29" s="15"/>
      <c r="M29" s="15"/>
      <c r="N29" s="24"/>
      <c r="O29" s="24"/>
      <c r="P29" s="24"/>
      <c r="Q29" s="24"/>
    </row>
    <row r="30" spans="1:24">
      <c r="A30" s="28"/>
      <c r="B30" s="24"/>
      <c r="C30" s="24"/>
      <c r="D30" s="28"/>
      <c r="E30" s="15"/>
      <c r="F30" s="15"/>
      <c r="G30" s="15"/>
      <c r="H30" s="15"/>
      <c r="I30" s="15"/>
      <c r="J30" s="15"/>
      <c r="K30" s="15"/>
      <c r="L30" s="15"/>
      <c r="M30" s="15"/>
      <c r="N30" s="24"/>
      <c r="O30" s="24"/>
      <c r="P30" s="24"/>
      <c r="Q30" s="24"/>
    </row>
    <row r="31" spans="1:24">
      <c r="A31" s="28"/>
      <c r="B31" s="24"/>
      <c r="C31" s="24"/>
      <c r="D31" s="28"/>
      <c r="E31" s="15"/>
      <c r="F31" s="15"/>
      <c r="G31" s="15"/>
      <c r="H31" s="15"/>
      <c r="I31" s="15"/>
      <c r="J31" s="15"/>
      <c r="K31" s="15"/>
      <c r="L31" s="15"/>
      <c r="M31" s="15"/>
      <c r="N31" s="24"/>
      <c r="O31" s="24"/>
      <c r="P31" s="24"/>
      <c r="Q31" s="24"/>
    </row>
    <row r="32" spans="1:24">
      <c r="A32" s="28"/>
      <c r="B32" s="24"/>
      <c r="C32" s="24"/>
      <c r="D32" s="28"/>
      <c r="E32" s="15"/>
      <c r="F32" s="15"/>
      <c r="G32" s="15"/>
      <c r="H32" s="15"/>
      <c r="I32" s="15"/>
      <c r="J32" s="15"/>
      <c r="K32" s="15"/>
      <c r="L32" s="15"/>
      <c r="M32" s="15"/>
      <c r="N32" s="24"/>
      <c r="O32" s="24"/>
      <c r="P32" s="24"/>
      <c r="Q32" s="24"/>
    </row>
    <row r="33" spans="1:13">
      <c r="A33" s="28"/>
      <c r="B33" s="24"/>
      <c r="C33" s="24"/>
      <c r="D33" s="28"/>
      <c r="E33" s="15"/>
      <c r="F33" s="15"/>
      <c r="G33" s="15"/>
      <c r="H33" s="15"/>
      <c r="I33" s="15"/>
      <c r="J33" s="15"/>
      <c r="K33" s="15"/>
      <c r="L33" s="15"/>
      <c r="M33" s="15"/>
    </row>
    <row r="34" spans="1:13">
      <c r="A34" s="28"/>
      <c r="B34" s="24"/>
      <c r="C34" s="24"/>
      <c r="D34" s="28"/>
      <c r="E34" s="15"/>
      <c r="F34" s="15"/>
      <c r="G34" s="15"/>
      <c r="H34" s="15"/>
      <c r="I34" s="15"/>
      <c r="J34" s="15"/>
      <c r="K34" s="15"/>
      <c r="L34" s="15"/>
      <c r="M34" s="15"/>
    </row>
    <row r="35" spans="1:13">
      <c r="A35" s="28"/>
      <c r="B35" s="24"/>
      <c r="C35" s="24"/>
      <c r="D35" s="28"/>
      <c r="E35" s="15"/>
      <c r="F35" s="15"/>
      <c r="G35" s="15"/>
      <c r="H35" s="15"/>
      <c r="I35" s="15"/>
      <c r="J35" s="15"/>
      <c r="K35" s="15"/>
      <c r="L35" s="15"/>
      <c r="M35" s="15"/>
    </row>
    <row r="36" spans="1:13">
      <c r="A36" s="28"/>
      <c r="B36" s="24"/>
      <c r="C36" s="24"/>
      <c r="D36" s="59"/>
      <c r="E36" s="15"/>
      <c r="F36" s="15"/>
      <c r="G36" s="15"/>
      <c r="H36" s="15"/>
      <c r="I36" s="15"/>
      <c r="J36" s="15"/>
      <c r="K36" s="15"/>
      <c r="L36" s="15"/>
      <c r="M36" s="15"/>
    </row>
    <row r="37" spans="1:13">
      <c r="A37" s="24"/>
      <c r="B37" s="26"/>
      <c r="C37" s="26"/>
      <c r="D37" s="26"/>
      <c r="E37" s="15"/>
      <c r="F37" s="15"/>
      <c r="G37" s="15"/>
      <c r="H37" s="15"/>
      <c r="I37" s="15"/>
      <c r="J37" s="15"/>
      <c r="K37" s="15"/>
      <c r="L37" s="15"/>
      <c r="M37" s="15"/>
    </row>
    <row r="38" spans="1:13">
      <c r="A38" s="24"/>
      <c r="B38" s="24"/>
      <c r="C38" s="24"/>
      <c r="D38" s="24"/>
      <c r="E38" s="15"/>
      <c r="F38" s="15"/>
      <c r="G38" s="15"/>
      <c r="H38" s="15"/>
      <c r="I38" s="15"/>
      <c r="J38" s="15"/>
      <c r="K38" s="15"/>
      <c r="L38" s="15"/>
      <c r="M38" s="15"/>
    </row>
    <row r="39" spans="1:13" ht="14.45" customHeight="1">
      <c r="A39" s="24"/>
      <c r="B39" s="288" t="s">
        <v>20</v>
      </c>
      <c r="C39" s="289"/>
      <c r="D39" s="290"/>
      <c r="E39" s="25"/>
      <c r="F39" s="25"/>
      <c r="G39" s="25"/>
      <c r="H39" s="25"/>
      <c r="I39" s="25"/>
      <c r="J39" s="25"/>
      <c r="K39" s="25"/>
      <c r="L39" s="15"/>
      <c r="M39" s="15"/>
    </row>
    <row r="40" spans="1:13">
      <c r="A40" s="24"/>
      <c r="B40" s="126"/>
      <c r="C40" s="127"/>
      <c r="D40" s="128"/>
      <c r="E40" s="130"/>
      <c r="F40" s="130"/>
      <c r="G40" s="130"/>
      <c r="H40" s="130"/>
      <c r="I40" s="130"/>
      <c r="J40" s="130"/>
      <c r="K40" s="130"/>
      <c r="L40" s="15"/>
      <c r="M40" s="15"/>
    </row>
    <row r="41" spans="1:13">
      <c r="A41" s="24"/>
      <c r="B41" s="129"/>
      <c r="C41" s="130"/>
      <c r="D41" s="131"/>
      <c r="E41" s="130"/>
      <c r="F41" s="130"/>
      <c r="G41" s="130"/>
      <c r="H41" s="130"/>
      <c r="I41" s="130"/>
      <c r="J41" s="130"/>
      <c r="K41" s="130"/>
      <c r="L41" s="15"/>
      <c r="M41" s="15"/>
    </row>
    <row r="42" spans="1:13">
      <c r="A42" s="24"/>
      <c r="B42" s="129"/>
      <c r="C42" s="130"/>
      <c r="D42" s="131"/>
      <c r="E42" s="130"/>
      <c r="F42" s="130"/>
      <c r="G42" s="130"/>
      <c r="H42" s="130"/>
      <c r="I42" s="130"/>
      <c r="J42" s="130"/>
      <c r="K42" s="130"/>
      <c r="L42" s="15"/>
      <c r="M42" s="15"/>
    </row>
    <row r="43" spans="1:13">
      <c r="A43" s="24"/>
      <c r="B43" s="129"/>
      <c r="C43" s="130"/>
      <c r="D43" s="131"/>
      <c r="E43" s="130"/>
      <c r="F43" s="130"/>
      <c r="G43" s="130"/>
      <c r="H43" s="130"/>
      <c r="I43" s="130"/>
      <c r="J43" s="130"/>
      <c r="K43" s="130"/>
      <c r="L43" s="15"/>
      <c r="M43" s="15"/>
    </row>
    <row r="44" spans="1:13">
      <c r="A44" s="24"/>
      <c r="B44" s="129"/>
      <c r="C44" s="130"/>
      <c r="D44" s="131"/>
      <c r="E44" s="130"/>
      <c r="F44" s="130"/>
      <c r="G44" s="130"/>
      <c r="H44" s="130"/>
      <c r="I44" s="130"/>
      <c r="J44" s="130"/>
      <c r="K44" s="130"/>
      <c r="L44" s="15"/>
      <c r="M44" s="15"/>
    </row>
    <row r="45" spans="1:13">
      <c r="A45" s="24"/>
      <c r="B45" s="129"/>
      <c r="C45" s="130"/>
      <c r="D45" s="131"/>
      <c r="E45" s="130"/>
      <c r="F45" s="130"/>
      <c r="G45" s="130"/>
      <c r="H45" s="130"/>
      <c r="I45" s="130"/>
      <c r="J45" s="130"/>
      <c r="K45" s="130"/>
      <c r="L45" s="15"/>
      <c r="M45" s="15"/>
    </row>
    <row r="46" spans="1:13">
      <c r="A46" s="24"/>
      <c r="B46" s="27"/>
      <c r="C46" s="15"/>
      <c r="D46" s="28"/>
      <c r="E46" s="15"/>
      <c r="F46" s="15"/>
      <c r="G46" s="15"/>
      <c r="H46" s="15"/>
      <c r="I46" s="15"/>
      <c r="J46" s="15"/>
      <c r="K46" s="15"/>
      <c r="L46" s="15"/>
      <c r="M46" s="15"/>
    </row>
    <row r="47" spans="1:13">
      <c r="A47" s="24"/>
      <c r="B47" s="27"/>
      <c r="C47" s="15"/>
      <c r="D47" s="28"/>
      <c r="E47" s="15"/>
      <c r="F47" s="15"/>
      <c r="G47" s="15"/>
      <c r="H47" s="15"/>
      <c r="I47" s="15"/>
      <c r="J47" s="15"/>
      <c r="K47" s="15"/>
      <c r="L47" s="15"/>
      <c r="M47" s="15"/>
    </row>
    <row r="48" spans="1:13">
      <c r="A48" s="24"/>
      <c r="B48" s="27"/>
      <c r="C48" s="15"/>
      <c r="D48" s="28"/>
      <c r="E48" s="15"/>
      <c r="F48" s="15"/>
      <c r="G48" s="15"/>
      <c r="H48" s="15"/>
      <c r="I48" s="15"/>
      <c r="J48" s="15"/>
      <c r="K48" s="15"/>
      <c r="L48" s="15"/>
      <c r="M48" s="15"/>
    </row>
    <row r="49" spans="1:13">
      <c r="B49" s="27"/>
      <c r="C49" s="15"/>
      <c r="D49" s="28"/>
      <c r="E49" s="15"/>
      <c r="F49" s="15"/>
      <c r="G49" s="15"/>
      <c r="H49" s="15"/>
      <c r="I49" s="15"/>
      <c r="J49" s="15"/>
      <c r="K49" s="15"/>
      <c r="L49" s="15"/>
      <c r="M49" s="15"/>
    </row>
    <row r="50" spans="1:13">
      <c r="B50" s="27"/>
      <c r="C50" s="15"/>
      <c r="D50" s="59"/>
      <c r="E50" s="15"/>
      <c r="F50" s="15"/>
      <c r="G50" s="15"/>
      <c r="H50" s="15"/>
      <c r="I50" s="15"/>
      <c r="J50" s="15"/>
      <c r="K50" s="15"/>
      <c r="L50" s="15"/>
      <c r="M50" s="15"/>
    </row>
    <row r="51" spans="1:13">
      <c r="B51" s="26"/>
      <c r="C51" s="26"/>
      <c r="D51" s="26"/>
      <c r="E51" s="15"/>
      <c r="F51" s="15"/>
      <c r="G51" s="15"/>
      <c r="H51" s="15"/>
      <c r="I51" s="15"/>
      <c r="J51" s="15"/>
      <c r="K51" s="15"/>
      <c r="L51" s="15"/>
      <c r="M51" s="15"/>
    </row>
    <row r="52" spans="1:13">
      <c r="B52" s="24"/>
      <c r="C52" s="24"/>
      <c r="D52" s="15"/>
      <c r="E52" s="15"/>
      <c r="F52" s="15"/>
      <c r="G52" s="15"/>
      <c r="H52" s="15"/>
      <c r="I52" s="15"/>
      <c r="J52" s="15"/>
      <c r="K52" s="15"/>
      <c r="L52" s="15"/>
      <c r="M52" s="24"/>
    </row>
    <row r="53" spans="1:13" ht="15" customHeight="1">
      <c r="B53" s="288" t="s">
        <v>21</v>
      </c>
      <c r="C53" s="290"/>
      <c r="D53" s="25"/>
      <c r="E53" s="288" t="s">
        <v>22</v>
      </c>
      <c r="F53" s="290"/>
      <c r="G53" s="25"/>
      <c r="H53" s="25"/>
      <c r="I53" s="25"/>
      <c r="J53" s="25"/>
      <c r="K53" s="25"/>
      <c r="L53" s="15"/>
      <c r="M53" s="24"/>
    </row>
    <row r="54" spans="1:13" ht="18" customHeight="1">
      <c r="B54" s="48" t="s">
        <v>23</v>
      </c>
      <c r="C54" s="49" t="s">
        <v>361</v>
      </c>
      <c r="D54" s="35"/>
      <c r="E54" s="48" t="s">
        <v>23</v>
      </c>
      <c r="F54" s="49" t="s">
        <v>24</v>
      </c>
      <c r="G54" s="130"/>
      <c r="H54" s="130"/>
      <c r="I54" s="130"/>
      <c r="J54" s="130"/>
      <c r="K54" s="130"/>
      <c r="L54" s="15"/>
      <c r="M54" s="24"/>
    </row>
    <row r="55" spans="1:13">
      <c r="A55" s="367" t="s">
        <v>384</v>
      </c>
      <c r="B55" s="29" t="s">
        <v>25</v>
      </c>
      <c r="C55" s="131" t="s">
        <v>26</v>
      </c>
      <c r="D55" s="33"/>
      <c r="E55" s="29" t="s">
        <v>27</v>
      </c>
      <c r="F55" s="36" t="s">
        <v>28</v>
      </c>
      <c r="G55" s="33"/>
      <c r="H55" s="33"/>
      <c r="I55" s="33"/>
      <c r="J55" s="33"/>
      <c r="K55" s="33"/>
      <c r="L55" s="15"/>
      <c r="M55" s="24"/>
    </row>
    <row r="56" spans="1:13">
      <c r="A56" s="367"/>
      <c r="B56" s="129" t="s">
        <v>29</v>
      </c>
      <c r="C56" s="131" t="s">
        <v>30</v>
      </c>
      <c r="D56" s="33"/>
      <c r="E56" s="129" t="s">
        <v>31</v>
      </c>
      <c r="F56" s="366" t="s">
        <v>32</v>
      </c>
      <c r="G56" s="33"/>
      <c r="H56" s="33"/>
      <c r="I56" s="33"/>
      <c r="J56" s="33"/>
      <c r="K56" s="33"/>
      <c r="L56" s="15"/>
      <c r="M56" s="24"/>
    </row>
    <row r="57" spans="1:13">
      <c r="A57" s="367"/>
      <c r="B57" s="129" t="s">
        <v>31</v>
      </c>
      <c r="C57" s="135">
        <v>5.0000000000000001E-3</v>
      </c>
      <c r="D57" s="33"/>
      <c r="E57" s="129" t="s">
        <v>33</v>
      </c>
      <c r="F57" s="366"/>
      <c r="G57" s="33"/>
      <c r="H57" s="33"/>
      <c r="I57" s="33"/>
      <c r="J57" s="33"/>
      <c r="K57" s="33"/>
      <c r="L57" s="15"/>
      <c r="M57" s="24"/>
    </row>
    <row r="58" spans="1:13">
      <c r="A58" s="367"/>
      <c r="B58" s="129" t="s">
        <v>33</v>
      </c>
      <c r="C58" s="36">
        <v>0.109</v>
      </c>
      <c r="D58" s="33"/>
      <c r="E58" s="30" t="s">
        <v>34</v>
      </c>
      <c r="F58" s="366"/>
      <c r="G58" s="33"/>
      <c r="H58" s="33"/>
      <c r="I58" s="33"/>
      <c r="J58" s="33"/>
      <c r="K58" s="33"/>
      <c r="L58" s="15"/>
      <c r="M58" s="24"/>
    </row>
    <row r="59" spans="1:13">
      <c r="A59" s="367"/>
      <c r="B59" s="129" t="s">
        <v>35</v>
      </c>
      <c r="C59" s="36">
        <v>0.3</v>
      </c>
      <c r="D59" s="33"/>
      <c r="E59" s="129" t="s">
        <v>35</v>
      </c>
      <c r="F59" s="366" t="s">
        <v>36</v>
      </c>
      <c r="G59" s="33"/>
      <c r="H59" s="33"/>
      <c r="I59" s="33"/>
      <c r="J59" s="33"/>
      <c r="K59" s="33"/>
      <c r="L59" s="15"/>
      <c r="M59" s="24"/>
    </row>
    <row r="60" spans="1:13">
      <c r="A60" s="367"/>
      <c r="B60" s="30" t="s">
        <v>37</v>
      </c>
      <c r="C60" s="36">
        <v>3.18</v>
      </c>
      <c r="D60" s="34"/>
      <c r="E60" s="30" t="s">
        <v>38</v>
      </c>
      <c r="F60" s="366"/>
      <c r="G60" s="34"/>
      <c r="H60" s="34"/>
      <c r="I60" s="34"/>
      <c r="J60" s="34"/>
      <c r="K60" s="34"/>
      <c r="L60" s="15"/>
      <c r="M60" s="24"/>
    </row>
    <row r="61" spans="1:13">
      <c r="A61" s="367"/>
      <c r="B61" s="30" t="s">
        <v>39</v>
      </c>
      <c r="C61" s="37" t="s">
        <v>40</v>
      </c>
      <c r="D61" s="34"/>
      <c r="E61" s="30" t="s">
        <v>39</v>
      </c>
      <c r="F61" s="39" t="s">
        <v>41</v>
      </c>
      <c r="G61" s="34"/>
      <c r="H61" s="34"/>
      <c r="I61" s="34"/>
      <c r="J61" s="34"/>
      <c r="K61" s="34"/>
      <c r="L61" s="15"/>
      <c r="M61" s="24"/>
    </row>
    <row r="62" spans="1:13">
      <c r="A62" s="367"/>
      <c r="B62" s="30" t="s">
        <v>42</v>
      </c>
      <c r="C62" s="37">
        <v>-2.4</v>
      </c>
      <c r="D62" s="34"/>
      <c r="E62" s="90"/>
      <c r="F62" s="91"/>
      <c r="G62" s="34"/>
      <c r="H62" s="34"/>
      <c r="I62" s="34"/>
      <c r="J62" s="34"/>
      <c r="K62" s="56"/>
      <c r="L62" s="15"/>
      <c r="M62" s="24"/>
    </row>
    <row r="63" spans="1:13" ht="21" customHeight="1">
      <c r="A63" s="367"/>
      <c r="B63" s="30" t="s">
        <v>43</v>
      </c>
      <c r="C63" s="136">
        <v>-1.5</v>
      </c>
      <c r="D63" s="34"/>
      <c r="E63" s="40" t="s">
        <v>44</v>
      </c>
      <c r="F63" s="41" t="s">
        <v>45</v>
      </c>
      <c r="G63" s="34"/>
      <c r="H63" s="34"/>
      <c r="I63" s="34"/>
      <c r="J63" s="34"/>
      <c r="K63" s="34"/>
      <c r="L63" s="15"/>
      <c r="M63" s="24"/>
    </row>
    <row r="64" spans="1:13">
      <c r="B64" s="88"/>
      <c r="C64" s="89"/>
      <c r="D64" s="34"/>
      <c r="E64" s="92"/>
      <c r="F64" s="93"/>
      <c r="G64" s="34"/>
      <c r="H64" s="34"/>
      <c r="I64" s="34"/>
      <c r="J64" s="34"/>
      <c r="K64" s="34"/>
      <c r="L64" s="15"/>
      <c r="M64" s="24"/>
    </row>
    <row r="65" spans="1:12">
      <c r="A65" s="24"/>
      <c r="B65" s="42" t="s">
        <v>46</v>
      </c>
      <c r="C65" s="43" t="s">
        <v>47</v>
      </c>
      <c r="D65" s="34"/>
      <c r="E65" s="46"/>
      <c r="F65" s="31"/>
      <c r="G65" s="34"/>
      <c r="H65" s="34"/>
      <c r="I65" s="34"/>
      <c r="J65" s="34"/>
      <c r="K65" s="34"/>
      <c r="L65" s="15"/>
    </row>
    <row r="66" spans="1:12">
      <c r="A66" s="24"/>
      <c r="B66" s="44" t="s">
        <v>48</v>
      </c>
      <c r="C66" s="45" t="s">
        <v>49</v>
      </c>
      <c r="D66" s="34"/>
      <c r="E66" s="46"/>
      <c r="F66" s="31"/>
      <c r="G66" s="34"/>
      <c r="H66" s="34"/>
      <c r="I66" s="34"/>
      <c r="J66" s="34"/>
      <c r="K66" s="34"/>
      <c r="L66" s="15"/>
    </row>
    <row r="67" spans="1:12">
      <c r="A67" s="24"/>
      <c r="B67" s="24"/>
      <c r="C67" s="24"/>
      <c r="D67" s="15"/>
      <c r="E67" s="288" t="s">
        <v>50</v>
      </c>
      <c r="F67" s="290"/>
      <c r="G67" s="15"/>
      <c r="H67" s="15"/>
      <c r="I67" s="15"/>
      <c r="J67" s="15"/>
      <c r="K67" s="15"/>
      <c r="L67" s="15"/>
    </row>
    <row r="68" spans="1:12">
      <c r="A68" s="15"/>
      <c r="B68" s="15"/>
      <c r="C68" s="15"/>
      <c r="D68" s="15"/>
      <c r="E68" s="48" t="s">
        <v>51</v>
      </c>
      <c r="F68" s="49" t="s">
        <v>361</v>
      </c>
      <c r="G68" s="15"/>
      <c r="H68" s="15"/>
      <c r="I68" s="15"/>
      <c r="J68" s="15"/>
      <c r="K68" s="15"/>
      <c r="L68" s="15"/>
    </row>
    <row r="69" spans="1:12" ht="15" customHeight="1">
      <c r="A69" s="25"/>
      <c r="B69" s="288" t="s">
        <v>52</v>
      </c>
      <c r="C69" s="290"/>
      <c r="D69" s="25"/>
      <c r="E69" s="29" t="s">
        <v>53</v>
      </c>
      <c r="F69" s="36" t="s">
        <v>54</v>
      </c>
      <c r="G69" s="24"/>
      <c r="H69" s="24"/>
      <c r="I69" s="24"/>
      <c r="J69" s="24"/>
      <c r="K69" s="24"/>
      <c r="L69" s="24"/>
    </row>
    <row r="70" spans="1:12">
      <c r="A70" s="35"/>
      <c r="B70" s="48" t="s">
        <v>55</v>
      </c>
      <c r="C70" s="49" t="s">
        <v>56</v>
      </c>
      <c r="D70" s="130"/>
      <c r="E70" s="129" t="s">
        <v>57</v>
      </c>
      <c r="F70" s="36" t="s">
        <v>58</v>
      </c>
      <c r="G70" s="24"/>
      <c r="H70" s="24"/>
      <c r="I70" s="24"/>
      <c r="J70" s="24"/>
      <c r="K70" s="24"/>
      <c r="L70" s="24"/>
    </row>
    <row r="71" spans="1:12">
      <c r="A71" s="33"/>
      <c r="B71" s="29" t="s">
        <v>59</v>
      </c>
      <c r="C71" s="36" t="s">
        <v>60</v>
      </c>
      <c r="D71" s="33"/>
      <c r="E71" s="29" t="s">
        <v>61</v>
      </c>
      <c r="F71" s="55" t="s">
        <v>62</v>
      </c>
      <c r="G71" s="24"/>
      <c r="H71" s="24"/>
      <c r="I71" s="24"/>
      <c r="J71" s="24"/>
      <c r="K71" s="24"/>
      <c r="L71" s="24"/>
    </row>
    <row r="72" spans="1:12">
      <c r="A72" s="33"/>
      <c r="B72" s="129" t="s">
        <v>63</v>
      </c>
      <c r="C72" s="134" t="s">
        <v>64</v>
      </c>
      <c r="D72" s="33"/>
      <c r="E72" s="132"/>
      <c r="F72" s="58"/>
      <c r="G72" s="24"/>
      <c r="H72" s="24"/>
      <c r="I72" s="24"/>
      <c r="J72" s="24"/>
      <c r="K72" s="24"/>
      <c r="L72" s="24"/>
    </row>
    <row r="73" spans="1:12">
      <c r="A73" s="33"/>
      <c r="B73" s="129" t="s">
        <v>65</v>
      </c>
      <c r="C73" s="134" t="s">
        <v>66</v>
      </c>
      <c r="D73" s="33"/>
      <c r="E73" s="130"/>
      <c r="F73" s="57"/>
      <c r="G73" s="15"/>
      <c r="H73" s="24"/>
      <c r="I73" s="24"/>
      <c r="J73" s="24"/>
      <c r="K73" s="24"/>
      <c r="L73" s="24"/>
    </row>
    <row r="74" spans="1:12">
      <c r="A74" s="33"/>
      <c r="B74" s="94"/>
      <c r="C74" s="134"/>
      <c r="D74" s="33"/>
      <c r="E74" s="32"/>
      <c r="F74" s="57"/>
      <c r="G74" s="15"/>
      <c r="H74" s="24"/>
      <c r="I74" s="24"/>
      <c r="J74" s="24"/>
      <c r="K74" s="24"/>
      <c r="L74" s="24"/>
    </row>
    <row r="75" spans="1:12">
      <c r="A75" s="33"/>
      <c r="B75" s="40" t="s">
        <v>44</v>
      </c>
      <c r="C75" s="41" t="s">
        <v>67</v>
      </c>
      <c r="D75" s="33"/>
      <c r="E75" s="32"/>
      <c r="F75" s="31"/>
      <c r="G75" s="15"/>
      <c r="H75" s="24"/>
      <c r="I75" s="24"/>
      <c r="J75" s="24"/>
      <c r="K75" s="24"/>
      <c r="L75" s="24"/>
    </row>
    <row r="76" spans="1:12">
      <c r="A76" s="34"/>
      <c r="B76" s="95"/>
      <c r="C76" s="51"/>
      <c r="D76" s="34"/>
      <c r="E76" s="104" t="s">
        <v>423</v>
      </c>
      <c r="F76" s="105"/>
      <c r="G76" s="105"/>
      <c r="H76" s="105"/>
      <c r="I76" s="105"/>
      <c r="J76" s="105"/>
      <c r="K76" s="106"/>
      <c r="L76" s="24"/>
    </row>
    <row r="77" spans="1:12">
      <c r="A77" s="34"/>
      <c r="B77" s="32"/>
      <c r="C77" s="50"/>
      <c r="D77" s="34"/>
      <c r="E77" s="48" t="s">
        <v>68</v>
      </c>
      <c r="F77" s="107" t="s">
        <v>362</v>
      </c>
      <c r="G77" s="68" t="s">
        <v>363</v>
      </c>
      <c r="H77" s="68" t="s">
        <v>364</v>
      </c>
      <c r="I77" s="68" t="s">
        <v>365</v>
      </c>
      <c r="J77" s="68" t="s">
        <v>69</v>
      </c>
      <c r="K77" s="49" t="s">
        <v>70</v>
      </c>
      <c r="L77" s="24"/>
    </row>
    <row r="78" spans="1:12">
      <c r="A78" s="34"/>
      <c r="B78" s="32"/>
      <c r="C78" s="31"/>
      <c r="D78" s="34"/>
      <c r="E78" s="29" t="s">
        <v>424</v>
      </c>
      <c r="F78" s="216">
        <v>4.79</v>
      </c>
      <c r="G78" s="69">
        <f>0.5/365</f>
        <v>1.3698630136986301E-3</v>
      </c>
      <c r="H78" s="70">
        <v>110.74</v>
      </c>
      <c r="I78" s="71">
        <v>0.46</v>
      </c>
      <c r="J78" s="72">
        <v>985</v>
      </c>
      <c r="K78" s="79">
        <v>0</v>
      </c>
      <c r="L78" s="24"/>
    </row>
    <row r="79" spans="1:12" ht="25.5">
      <c r="A79" s="34"/>
      <c r="B79" s="288" t="s">
        <v>71</v>
      </c>
      <c r="C79" s="290"/>
      <c r="D79" s="34"/>
      <c r="E79" s="129" t="s">
        <v>425</v>
      </c>
      <c r="F79" s="140">
        <v>4.79</v>
      </c>
      <c r="G79" s="73">
        <f t="shared" ref="G79:G80" si="0">0.5/365</f>
        <v>1.3698630136986301E-3</v>
      </c>
      <c r="H79" s="32">
        <v>110.74</v>
      </c>
      <c r="I79" s="74">
        <v>0</v>
      </c>
      <c r="J79" s="75">
        <f>5.25*985/8.81</f>
        <v>586.97502837684442</v>
      </c>
      <c r="K79" s="80">
        <f>366*985/8.81</f>
        <v>40920.544835414301</v>
      </c>
      <c r="L79" s="24"/>
    </row>
    <row r="80" spans="1:12">
      <c r="A80" s="34"/>
      <c r="B80" s="48" t="s">
        <v>72</v>
      </c>
      <c r="C80" s="49" t="s">
        <v>73</v>
      </c>
      <c r="D80" s="34"/>
      <c r="E80" s="29" t="s">
        <v>74</v>
      </c>
      <c r="F80" s="216">
        <v>4.79</v>
      </c>
      <c r="G80" s="73">
        <f t="shared" si="0"/>
        <v>1.3698630136986301E-3</v>
      </c>
      <c r="H80" s="32">
        <v>110.74</v>
      </c>
      <c r="I80" s="74">
        <v>0</v>
      </c>
      <c r="J80" s="75">
        <v>0</v>
      </c>
      <c r="K80" s="80">
        <v>203969</v>
      </c>
      <c r="L80" s="24"/>
    </row>
    <row r="81" spans="1:11">
      <c r="A81" s="34"/>
      <c r="B81" s="29" t="s">
        <v>75</v>
      </c>
      <c r="C81" s="36" t="s">
        <v>76</v>
      </c>
      <c r="D81" s="34"/>
      <c r="E81" s="132" t="s">
        <v>77</v>
      </c>
      <c r="F81" s="141">
        <v>-1.23</v>
      </c>
      <c r="G81" s="76">
        <f>180* 10^(-4) / (4920 * 10^(-3) * 365)</f>
        <v>1.0023387905111929E-5</v>
      </c>
      <c r="H81" s="77">
        <f>4920 * 10^(-3) / 24</f>
        <v>0.20499999999999999</v>
      </c>
      <c r="I81" s="77">
        <v>0</v>
      </c>
      <c r="J81" s="78">
        <v>0</v>
      </c>
      <c r="K81" s="81">
        <v>294</v>
      </c>
    </row>
    <row r="82" spans="1:11" ht="15" customHeight="1">
      <c r="A82" s="362" t="s">
        <v>381</v>
      </c>
      <c r="B82" s="129" t="s">
        <v>78</v>
      </c>
      <c r="C82" s="53" t="s">
        <v>79</v>
      </c>
      <c r="D82" s="34"/>
      <c r="E82" s="234" t="s">
        <v>426</v>
      </c>
      <c r="F82" s="235"/>
      <c r="G82" s="235"/>
      <c r="H82" s="235"/>
      <c r="I82" s="235"/>
      <c r="J82" s="235"/>
      <c r="K82" s="236"/>
    </row>
    <row r="83" spans="1:11">
      <c r="A83" s="362"/>
      <c r="B83" s="129" t="s">
        <v>80</v>
      </c>
      <c r="C83" s="53" t="s">
        <v>81</v>
      </c>
      <c r="D83" s="24"/>
      <c r="E83" s="319" t="s">
        <v>427</v>
      </c>
      <c r="F83" s="320"/>
      <c r="G83" s="320"/>
      <c r="H83" s="320"/>
      <c r="I83" s="320"/>
      <c r="J83" s="320"/>
      <c r="K83" s="321"/>
    </row>
    <row r="84" spans="1:11">
      <c r="A84" s="362"/>
      <c r="B84" s="30" t="s">
        <v>82</v>
      </c>
      <c r="C84" s="53" t="s">
        <v>83</v>
      </c>
      <c r="D84" s="24"/>
      <c r="E84" s="322"/>
      <c r="F84" s="323"/>
      <c r="G84" s="323"/>
      <c r="H84" s="323"/>
      <c r="I84" s="323"/>
      <c r="J84" s="323"/>
      <c r="K84" s="324"/>
    </row>
    <row r="85" spans="1:11">
      <c r="A85" s="362"/>
      <c r="B85" s="129" t="s">
        <v>84</v>
      </c>
      <c r="C85" s="53" t="s">
        <v>85</v>
      </c>
      <c r="D85" s="24"/>
      <c r="E85" s="325"/>
      <c r="F85" s="326"/>
      <c r="G85" s="326"/>
      <c r="H85" s="326"/>
      <c r="I85" s="326"/>
      <c r="J85" s="326"/>
      <c r="K85" s="327"/>
    </row>
    <row r="86" spans="1:11" ht="14.45" customHeight="1">
      <c r="A86" s="362"/>
      <c r="B86" s="30" t="s">
        <v>86</v>
      </c>
      <c r="C86" s="53" t="s">
        <v>87</v>
      </c>
      <c r="D86" s="24"/>
      <c r="E86" s="24"/>
      <c r="F86" s="24"/>
      <c r="G86" s="24"/>
      <c r="H86" s="24"/>
      <c r="I86" s="24"/>
      <c r="J86" s="24"/>
      <c r="K86" s="24"/>
    </row>
    <row r="87" spans="1:11" ht="15.75">
      <c r="A87" s="362"/>
      <c r="B87" s="30" t="s">
        <v>88</v>
      </c>
      <c r="C87" s="39" t="s">
        <v>89</v>
      </c>
      <c r="D87" s="24"/>
      <c r="E87" s="24"/>
      <c r="F87" s="24"/>
      <c r="G87" s="24"/>
      <c r="H87" s="24"/>
      <c r="I87" s="24"/>
      <c r="J87" s="24"/>
      <c r="K87" s="24"/>
    </row>
    <row r="88" spans="1:11">
      <c r="A88" s="362"/>
      <c r="B88" s="52" t="s">
        <v>90</v>
      </c>
      <c r="C88" s="54" t="s">
        <v>91</v>
      </c>
      <c r="D88" s="24"/>
      <c r="E88" s="24"/>
      <c r="F88" s="24"/>
      <c r="G88" s="24"/>
      <c r="H88" s="24"/>
      <c r="I88" s="24"/>
      <c r="J88" s="24"/>
      <c r="K88" s="24"/>
    </row>
    <row r="89" spans="1:11">
      <c r="A89" s="362"/>
      <c r="B89" s="30" t="s">
        <v>92</v>
      </c>
      <c r="C89" s="39" t="s">
        <v>93</v>
      </c>
      <c r="D89" s="24"/>
      <c r="E89" s="24"/>
      <c r="F89" s="24"/>
      <c r="G89" s="24"/>
      <c r="H89" s="24"/>
      <c r="I89" s="24"/>
      <c r="J89" s="24"/>
      <c r="K89" s="24"/>
    </row>
    <row r="90" spans="1:11">
      <c r="A90" s="220"/>
      <c r="B90" s="47"/>
      <c r="C90" s="38"/>
      <c r="D90" s="24"/>
      <c r="E90" s="24"/>
      <c r="F90" s="24"/>
      <c r="G90" s="24"/>
      <c r="H90" s="24"/>
      <c r="I90" s="24"/>
      <c r="J90" s="24"/>
      <c r="K90" s="24"/>
    </row>
  </sheetData>
  <mergeCells count="27">
    <mergeCell ref="B2:H2"/>
    <mergeCell ref="J5:X5"/>
    <mergeCell ref="J16:X16"/>
    <mergeCell ref="A82:A89"/>
    <mergeCell ref="J17:X17"/>
    <mergeCell ref="B79:C79"/>
    <mergeCell ref="E67:F67"/>
    <mergeCell ref="B17:D17"/>
    <mergeCell ref="B39:D39"/>
    <mergeCell ref="B69:C69"/>
    <mergeCell ref="F56:F58"/>
    <mergeCell ref="F59:F60"/>
    <mergeCell ref="B53:C53"/>
    <mergeCell ref="E53:F53"/>
    <mergeCell ref="A55:A63"/>
    <mergeCell ref="J19:X19"/>
    <mergeCell ref="J2:X2"/>
    <mergeCell ref="J3:X4"/>
    <mergeCell ref="J8:X9"/>
    <mergeCell ref="J10:X10"/>
    <mergeCell ref="J11:X12"/>
    <mergeCell ref="J18:X18"/>
    <mergeCell ref="E83:K85"/>
    <mergeCell ref="J6:X7"/>
    <mergeCell ref="J14:X15"/>
    <mergeCell ref="B3:H14"/>
    <mergeCell ref="J13:X1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21D73-6583-4D4F-9C59-905C6E85B9A0}">
  <dimension ref="A1:AG75"/>
  <sheetViews>
    <sheetView topLeftCell="A25" workbookViewId="0">
      <selection activeCell="B2" sqref="B2:J2"/>
    </sheetView>
  </sheetViews>
  <sheetFormatPr defaultRowHeight="15"/>
  <cols>
    <col min="2" max="2" width="41.42578125" bestFit="1" customWidth="1"/>
    <col min="3" max="3" width="26.5703125" bestFit="1" customWidth="1"/>
    <col min="4" max="4" width="38.85546875" customWidth="1"/>
    <col min="5" max="5" width="27.85546875" bestFit="1" customWidth="1"/>
    <col min="6" max="6" width="30.5703125" bestFit="1" customWidth="1"/>
    <col min="7" max="7" width="29.140625" bestFit="1" customWidth="1"/>
  </cols>
  <sheetData>
    <row r="1" spans="1:33">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row>
    <row r="2" spans="1:33" ht="15" customHeight="1">
      <c r="A2" s="24"/>
      <c r="B2" s="371" t="s">
        <v>94</v>
      </c>
      <c r="C2" s="372"/>
      <c r="D2" s="372"/>
      <c r="E2" s="372"/>
      <c r="F2" s="372"/>
      <c r="G2" s="372"/>
      <c r="H2" s="372"/>
      <c r="I2" s="372"/>
      <c r="J2" s="373"/>
      <c r="K2" s="24"/>
      <c r="L2" s="374" t="s">
        <v>16</v>
      </c>
      <c r="M2" s="375"/>
      <c r="N2" s="375"/>
      <c r="O2" s="375"/>
      <c r="P2" s="375"/>
      <c r="Q2" s="375"/>
      <c r="R2" s="375"/>
      <c r="S2" s="375"/>
      <c r="T2" s="375"/>
      <c r="U2" s="375"/>
      <c r="V2" s="375"/>
      <c r="W2" s="375"/>
      <c r="X2" s="375"/>
      <c r="Y2" s="375"/>
      <c r="Z2" s="376"/>
      <c r="AA2" s="24"/>
      <c r="AB2" s="24"/>
      <c r="AC2" s="24"/>
      <c r="AD2" s="24"/>
      <c r="AE2" s="24"/>
      <c r="AF2" s="24"/>
      <c r="AG2" s="24"/>
    </row>
    <row r="3" spans="1:33" ht="15" customHeight="1">
      <c r="A3" s="24"/>
      <c r="B3" s="392" t="s">
        <v>385</v>
      </c>
      <c r="C3" s="393"/>
      <c r="D3" s="393"/>
      <c r="E3" s="393"/>
      <c r="F3" s="393"/>
      <c r="G3" s="393"/>
      <c r="H3" s="393"/>
      <c r="I3" s="393"/>
      <c r="J3" s="394"/>
      <c r="K3" s="24"/>
      <c r="L3" s="377" t="s">
        <v>95</v>
      </c>
      <c r="M3" s="378"/>
      <c r="N3" s="378"/>
      <c r="O3" s="378"/>
      <c r="P3" s="378"/>
      <c r="Q3" s="378"/>
      <c r="R3" s="378"/>
      <c r="S3" s="378"/>
      <c r="T3" s="378"/>
      <c r="U3" s="378"/>
      <c r="V3" s="378"/>
      <c r="W3" s="378"/>
      <c r="X3" s="378"/>
      <c r="Y3" s="378"/>
      <c r="Z3" s="379"/>
      <c r="AA3" s="24"/>
      <c r="AB3" s="24"/>
      <c r="AC3" s="24"/>
      <c r="AD3" s="24"/>
      <c r="AE3" s="24"/>
      <c r="AF3" s="24"/>
      <c r="AG3" s="24"/>
    </row>
    <row r="4" spans="1:33">
      <c r="A4" s="24"/>
      <c r="B4" s="395"/>
      <c r="C4" s="396"/>
      <c r="D4" s="396"/>
      <c r="E4" s="396"/>
      <c r="F4" s="396"/>
      <c r="G4" s="396"/>
      <c r="H4" s="396"/>
      <c r="I4" s="396"/>
      <c r="J4" s="397"/>
      <c r="K4" s="24"/>
      <c r="L4" s="380"/>
      <c r="M4" s="381"/>
      <c r="N4" s="381"/>
      <c r="O4" s="381"/>
      <c r="P4" s="381"/>
      <c r="Q4" s="381"/>
      <c r="R4" s="381"/>
      <c r="S4" s="381"/>
      <c r="T4" s="381"/>
      <c r="U4" s="381"/>
      <c r="V4" s="381"/>
      <c r="W4" s="381"/>
      <c r="X4" s="381"/>
      <c r="Y4" s="381"/>
      <c r="Z4" s="382"/>
      <c r="AA4" s="24"/>
      <c r="AB4" s="24"/>
      <c r="AC4" s="24"/>
      <c r="AD4" s="24"/>
      <c r="AE4" s="24"/>
      <c r="AF4" s="24"/>
      <c r="AG4" s="24"/>
    </row>
    <row r="5" spans="1:33">
      <c r="A5" s="24"/>
      <c r="B5" s="395"/>
      <c r="C5" s="396"/>
      <c r="D5" s="396"/>
      <c r="E5" s="396"/>
      <c r="F5" s="396"/>
      <c r="G5" s="396"/>
      <c r="H5" s="396"/>
      <c r="I5" s="396"/>
      <c r="J5" s="397"/>
      <c r="K5" s="24"/>
      <c r="L5" s="380"/>
      <c r="M5" s="381"/>
      <c r="N5" s="381"/>
      <c r="O5" s="381"/>
      <c r="P5" s="381"/>
      <c r="Q5" s="381"/>
      <c r="R5" s="381"/>
      <c r="S5" s="381"/>
      <c r="T5" s="381"/>
      <c r="U5" s="381"/>
      <c r="V5" s="381"/>
      <c r="W5" s="381"/>
      <c r="X5" s="381"/>
      <c r="Y5" s="381"/>
      <c r="Z5" s="382"/>
      <c r="AA5" s="24"/>
      <c r="AB5" s="24"/>
      <c r="AC5" s="24"/>
      <c r="AD5" s="24"/>
      <c r="AE5" s="24"/>
      <c r="AF5" s="24"/>
      <c r="AG5" s="24"/>
    </row>
    <row r="6" spans="1:33" ht="15" customHeight="1">
      <c r="A6" s="24"/>
      <c r="B6" s="395"/>
      <c r="C6" s="396"/>
      <c r="D6" s="396"/>
      <c r="E6" s="396"/>
      <c r="F6" s="396"/>
      <c r="G6" s="396"/>
      <c r="H6" s="396"/>
      <c r="I6" s="396"/>
      <c r="J6" s="397"/>
      <c r="K6" s="24"/>
      <c r="L6" s="328" t="s">
        <v>96</v>
      </c>
      <c r="M6" s="329"/>
      <c r="N6" s="329"/>
      <c r="O6" s="329"/>
      <c r="P6" s="329"/>
      <c r="Q6" s="329"/>
      <c r="R6" s="329"/>
      <c r="S6" s="329"/>
      <c r="T6" s="329"/>
      <c r="U6" s="329"/>
      <c r="V6" s="329"/>
      <c r="W6" s="329"/>
      <c r="X6" s="329"/>
      <c r="Y6" s="329"/>
      <c r="Z6" s="330"/>
      <c r="AA6" s="24"/>
      <c r="AB6" s="24"/>
      <c r="AC6" s="24"/>
      <c r="AD6" s="24"/>
      <c r="AE6" s="24"/>
      <c r="AF6" s="24"/>
      <c r="AG6" s="24"/>
    </row>
    <row r="7" spans="1:33">
      <c r="A7" s="24"/>
      <c r="B7" s="395"/>
      <c r="C7" s="396"/>
      <c r="D7" s="396"/>
      <c r="E7" s="396"/>
      <c r="F7" s="396"/>
      <c r="G7" s="396"/>
      <c r="H7" s="396"/>
      <c r="I7" s="396"/>
      <c r="J7" s="397"/>
      <c r="K7" s="24"/>
      <c r="L7" s="328"/>
      <c r="M7" s="329"/>
      <c r="N7" s="329"/>
      <c r="O7" s="329"/>
      <c r="P7" s="329"/>
      <c r="Q7" s="329"/>
      <c r="R7" s="329"/>
      <c r="S7" s="329"/>
      <c r="T7" s="329"/>
      <c r="U7" s="329"/>
      <c r="V7" s="329"/>
      <c r="W7" s="329"/>
      <c r="X7" s="329"/>
      <c r="Y7" s="329"/>
      <c r="Z7" s="330"/>
      <c r="AA7" s="24"/>
      <c r="AB7" s="24"/>
      <c r="AC7" s="24"/>
      <c r="AD7" s="24"/>
      <c r="AE7" s="24"/>
      <c r="AF7" s="24"/>
      <c r="AG7" s="24"/>
    </row>
    <row r="8" spans="1:33" ht="15" customHeight="1">
      <c r="A8" s="24"/>
      <c r="B8" s="395"/>
      <c r="C8" s="396"/>
      <c r="D8" s="396"/>
      <c r="E8" s="396"/>
      <c r="F8" s="396"/>
      <c r="G8" s="396"/>
      <c r="H8" s="396"/>
      <c r="I8" s="396"/>
      <c r="J8" s="397"/>
      <c r="K8" s="24"/>
      <c r="L8" s="383" t="s">
        <v>18</v>
      </c>
      <c r="M8" s="384"/>
      <c r="N8" s="384"/>
      <c r="O8" s="384"/>
      <c r="P8" s="384"/>
      <c r="Q8" s="384"/>
      <c r="R8" s="384"/>
      <c r="S8" s="384"/>
      <c r="T8" s="384"/>
      <c r="U8" s="384"/>
      <c r="V8" s="384"/>
      <c r="W8" s="384"/>
      <c r="X8" s="384"/>
      <c r="Y8" s="384"/>
      <c r="Z8" s="385"/>
      <c r="AA8" s="24"/>
      <c r="AB8" s="24"/>
      <c r="AC8" s="24"/>
      <c r="AD8" s="24"/>
      <c r="AE8" s="24"/>
      <c r="AF8" s="24"/>
      <c r="AG8" s="24"/>
    </row>
    <row r="9" spans="1:33">
      <c r="A9" s="24"/>
      <c r="B9" s="395"/>
      <c r="C9" s="396"/>
      <c r="D9" s="396"/>
      <c r="E9" s="396"/>
      <c r="F9" s="396"/>
      <c r="G9" s="396"/>
      <c r="H9" s="396"/>
      <c r="I9" s="396"/>
      <c r="J9" s="397"/>
      <c r="K9" s="24"/>
      <c r="L9" s="383"/>
      <c r="M9" s="384"/>
      <c r="N9" s="384"/>
      <c r="O9" s="384"/>
      <c r="P9" s="384"/>
      <c r="Q9" s="384"/>
      <c r="R9" s="384"/>
      <c r="S9" s="384"/>
      <c r="T9" s="384"/>
      <c r="U9" s="384"/>
      <c r="V9" s="384"/>
      <c r="W9" s="384"/>
      <c r="X9" s="384"/>
      <c r="Y9" s="384"/>
      <c r="Z9" s="385"/>
      <c r="AA9" s="24"/>
      <c r="AB9" s="24"/>
      <c r="AC9" s="24"/>
      <c r="AD9" s="24"/>
      <c r="AE9" s="24"/>
      <c r="AF9" s="24"/>
      <c r="AG9" s="24"/>
    </row>
    <row r="10" spans="1:33" ht="15" customHeight="1">
      <c r="A10" s="24"/>
      <c r="B10" s="395"/>
      <c r="C10" s="396"/>
      <c r="D10" s="396"/>
      <c r="E10" s="396"/>
      <c r="F10" s="396"/>
      <c r="G10" s="396"/>
      <c r="H10" s="396"/>
      <c r="I10" s="396"/>
      <c r="J10" s="397"/>
      <c r="K10" s="15"/>
      <c r="L10" s="386" t="s">
        <v>97</v>
      </c>
      <c r="M10" s="387"/>
      <c r="N10" s="387"/>
      <c r="O10" s="387"/>
      <c r="P10" s="387"/>
      <c r="Q10" s="387"/>
      <c r="R10" s="387"/>
      <c r="S10" s="387"/>
      <c r="T10" s="387"/>
      <c r="U10" s="387"/>
      <c r="V10" s="387"/>
      <c r="W10" s="387"/>
      <c r="X10" s="387"/>
      <c r="Y10" s="387"/>
      <c r="Z10" s="388"/>
      <c r="AA10" s="24"/>
      <c r="AB10" s="24"/>
      <c r="AC10" s="24"/>
      <c r="AD10" s="24"/>
      <c r="AE10" s="24"/>
      <c r="AF10" s="24"/>
      <c r="AG10" s="24"/>
    </row>
    <row r="11" spans="1:33" ht="15" customHeight="1">
      <c r="A11" s="24"/>
      <c r="B11" s="398"/>
      <c r="C11" s="399"/>
      <c r="D11" s="399"/>
      <c r="E11" s="399"/>
      <c r="F11" s="399"/>
      <c r="G11" s="399"/>
      <c r="H11" s="399"/>
      <c r="I11" s="399"/>
      <c r="J11" s="400"/>
      <c r="K11" s="15"/>
      <c r="L11" s="389"/>
      <c r="M11" s="390"/>
      <c r="N11" s="390"/>
      <c r="O11" s="390"/>
      <c r="P11" s="390"/>
      <c r="Q11" s="390"/>
      <c r="R11" s="390"/>
      <c r="S11" s="390"/>
      <c r="T11" s="390"/>
      <c r="U11" s="390"/>
      <c r="V11" s="390"/>
      <c r="W11" s="390"/>
      <c r="X11" s="390"/>
      <c r="Y11" s="390"/>
      <c r="Z11" s="391"/>
      <c r="AA11" s="24"/>
      <c r="AB11" s="24"/>
      <c r="AC11" s="24"/>
      <c r="AD11" s="24"/>
      <c r="AE11" s="24"/>
      <c r="AF11" s="24"/>
      <c r="AG11" s="24"/>
    </row>
    <row r="12" spans="1:33">
      <c r="A12" s="24"/>
      <c r="B12" s="24"/>
      <c r="C12" s="24"/>
      <c r="D12" s="24"/>
      <c r="E12" s="24"/>
      <c r="F12" s="24"/>
      <c r="G12" s="24"/>
      <c r="H12" s="24"/>
      <c r="I12" s="24"/>
      <c r="J12" s="24"/>
      <c r="K12" s="15"/>
      <c r="L12" s="159"/>
      <c r="M12" s="159"/>
      <c r="N12" s="159"/>
      <c r="O12" s="159"/>
      <c r="P12" s="159"/>
      <c r="Q12" s="159"/>
      <c r="R12" s="159"/>
      <c r="S12" s="159"/>
      <c r="T12" s="159"/>
      <c r="U12" s="159"/>
      <c r="V12" s="159"/>
      <c r="W12" s="159"/>
      <c r="X12" s="159"/>
      <c r="Y12" s="159"/>
      <c r="Z12" s="159"/>
      <c r="AA12" s="15"/>
      <c r="AB12" s="24"/>
      <c r="AC12" s="24"/>
      <c r="AD12" s="24"/>
      <c r="AE12" s="24"/>
      <c r="AF12" s="24"/>
      <c r="AG12" s="24"/>
    </row>
    <row r="13" spans="1:33">
      <c r="A13" s="24"/>
      <c r="B13" s="104" t="s">
        <v>98</v>
      </c>
      <c r="C13" s="105"/>
      <c r="D13" s="106"/>
      <c r="E13" s="25"/>
      <c r="F13" s="24"/>
      <c r="G13" s="24"/>
      <c r="H13" s="24"/>
      <c r="I13" s="24"/>
      <c r="J13" s="24"/>
      <c r="K13" s="15"/>
      <c r="L13" s="98"/>
      <c r="M13" s="98"/>
      <c r="N13" s="98"/>
      <c r="O13" s="98"/>
      <c r="P13" s="98"/>
      <c r="Q13" s="98"/>
      <c r="R13" s="98"/>
      <c r="S13" s="98"/>
      <c r="T13" s="98"/>
      <c r="U13" s="98"/>
      <c r="V13" s="98"/>
      <c r="W13" s="98"/>
      <c r="X13" s="98"/>
      <c r="Y13" s="98"/>
      <c r="Z13" s="98"/>
      <c r="AA13" s="24"/>
      <c r="AB13" s="24"/>
      <c r="AC13" s="24"/>
      <c r="AD13" s="24"/>
      <c r="AE13" s="24"/>
      <c r="AF13" s="24"/>
      <c r="AG13" s="24"/>
    </row>
    <row r="14" spans="1:33" ht="38.25" customHeight="1">
      <c r="A14" s="15"/>
      <c r="B14" s="27"/>
      <c r="C14" s="130"/>
      <c r="D14" s="309" t="s">
        <v>99</v>
      </c>
      <c r="E14" s="322" t="s">
        <v>387</v>
      </c>
      <c r="F14" s="323"/>
      <c r="G14" s="24"/>
      <c r="H14" s="24"/>
      <c r="I14" s="24"/>
      <c r="J14" s="24"/>
      <c r="K14" s="130"/>
      <c r="L14" s="130"/>
      <c r="M14" s="130"/>
      <c r="N14" s="130"/>
      <c r="O14" s="130"/>
      <c r="P14" s="130"/>
      <c r="Q14" s="15"/>
      <c r="R14" s="99"/>
      <c r="S14" s="99"/>
      <c r="T14" s="99"/>
      <c r="U14" s="99"/>
      <c r="V14" s="99"/>
      <c r="W14" s="99"/>
      <c r="X14" s="99"/>
      <c r="Y14" s="99"/>
      <c r="Z14" s="99"/>
      <c r="AA14" s="99"/>
      <c r="AB14" s="99"/>
      <c r="AC14" s="99"/>
      <c r="AD14" s="99"/>
      <c r="AE14" s="99"/>
      <c r="AF14" s="99"/>
      <c r="AG14" s="24"/>
    </row>
    <row r="15" spans="1:33">
      <c r="A15" s="15"/>
      <c r="B15" s="129"/>
      <c r="C15" s="130"/>
      <c r="D15" s="303"/>
      <c r="E15" s="322"/>
      <c r="F15" s="323"/>
      <c r="G15" s="24"/>
      <c r="H15" s="24"/>
      <c r="I15" s="24"/>
      <c r="J15" s="24"/>
      <c r="K15" s="130"/>
      <c r="L15" s="130"/>
      <c r="M15" s="130"/>
      <c r="N15" s="130"/>
      <c r="O15" s="130"/>
      <c r="P15" s="130"/>
      <c r="Q15" s="15"/>
      <c r="R15" s="99"/>
      <c r="S15" s="99"/>
      <c r="T15" s="99"/>
      <c r="U15" s="99"/>
      <c r="V15" s="99"/>
      <c r="W15" s="99"/>
      <c r="X15" s="99"/>
      <c r="Y15" s="99"/>
      <c r="Z15" s="99"/>
      <c r="AA15" s="99"/>
      <c r="AB15" s="99"/>
      <c r="AC15" s="99"/>
      <c r="AD15" s="99"/>
      <c r="AE15" s="99"/>
      <c r="AF15" s="99"/>
      <c r="AG15" s="24"/>
    </row>
    <row r="16" spans="1:33">
      <c r="A16" s="15"/>
      <c r="B16" s="129"/>
      <c r="C16" s="130"/>
      <c r="D16" s="303"/>
      <c r="E16" s="322"/>
      <c r="F16" s="323"/>
      <c r="G16" s="24"/>
      <c r="H16" s="24"/>
      <c r="I16" s="24"/>
      <c r="J16" s="24"/>
      <c r="K16" s="130"/>
      <c r="L16" s="130"/>
      <c r="M16" s="130"/>
      <c r="N16" s="130"/>
      <c r="O16" s="130"/>
      <c r="P16" s="130"/>
      <c r="Q16" s="15"/>
      <c r="R16" s="24"/>
      <c r="S16" s="24"/>
      <c r="T16" s="24"/>
      <c r="U16" s="24"/>
      <c r="V16" s="24"/>
      <c r="W16" s="24"/>
      <c r="X16" s="24"/>
      <c r="Y16" s="24"/>
      <c r="Z16" s="24"/>
      <c r="AA16" s="24"/>
      <c r="AB16" s="24"/>
      <c r="AC16" s="24"/>
      <c r="AD16" s="24"/>
      <c r="AE16" s="24"/>
      <c r="AF16" s="24"/>
      <c r="AG16" s="24"/>
    </row>
    <row r="17" spans="1:17">
      <c r="A17" s="15"/>
      <c r="B17" s="129"/>
      <c r="C17" s="130"/>
      <c r="D17" s="303"/>
      <c r="E17" s="322"/>
      <c r="F17" s="323"/>
      <c r="G17" s="24"/>
      <c r="H17" s="24"/>
      <c r="I17" s="24"/>
      <c r="J17" s="24"/>
      <c r="K17" s="15"/>
      <c r="L17" s="15"/>
      <c r="M17" s="15"/>
      <c r="N17" s="15"/>
      <c r="O17" s="15"/>
      <c r="P17" s="15"/>
      <c r="Q17" s="15"/>
    </row>
    <row r="18" spans="1:17">
      <c r="A18" s="15"/>
      <c r="B18" s="129"/>
      <c r="C18" s="130"/>
      <c r="D18" s="303"/>
      <c r="E18" s="322"/>
      <c r="F18" s="323"/>
      <c r="G18" s="24"/>
      <c r="H18" s="24"/>
      <c r="I18" s="24"/>
      <c r="J18" s="24"/>
      <c r="K18" s="15"/>
      <c r="L18" s="15"/>
      <c r="M18" s="15"/>
      <c r="N18" s="15"/>
      <c r="O18" s="15"/>
      <c r="P18" s="15"/>
      <c r="Q18" s="15"/>
    </row>
    <row r="19" spans="1:17">
      <c r="A19" s="15"/>
      <c r="B19" s="129"/>
      <c r="C19" s="130"/>
      <c r="D19" s="303"/>
      <c r="E19" s="322"/>
      <c r="F19" s="323"/>
      <c r="G19" s="24"/>
      <c r="H19" s="24"/>
      <c r="I19" s="24"/>
      <c r="J19" s="24"/>
      <c r="K19" s="15"/>
      <c r="L19" s="15"/>
      <c r="M19" s="15"/>
      <c r="N19" s="15"/>
      <c r="O19" s="15"/>
      <c r="P19" s="15"/>
      <c r="Q19" s="15"/>
    </row>
    <row r="20" spans="1:17" ht="15" customHeight="1">
      <c r="A20" s="15"/>
      <c r="B20" s="27"/>
      <c r="C20" s="15"/>
      <c r="D20" s="303"/>
      <c r="E20" s="322"/>
      <c r="F20" s="323"/>
      <c r="G20" s="24"/>
      <c r="H20" s="24"/>
      <c r="I20" s="24"/>
      <c r="J20" s="24"/>
      <c r="K20" s="24"/>
      <c r="L20" s="24"/>
      <c r="M20" s="24"/>
      <c r="N20" s="24"/>
      <c r="O20" s="24"/>
      <c r="P20" s="24"/>
      <c r="Q20" s="24"/>
    </row>
    <row r="21" spans="1:17">
      <c r="A21" s="15"/>
      <c r="B21" s="27"/>
      <c r="C21" s="15"/>
      <c r="D21" s="303"/>
      <c r="E21" s="322"/>
      <c r="F21" s="323"/>
      <c r="G21" s="24"/>
      <c r="H21" s="24"/>
      <c r="I21" s="24"/>
      <c r="J21" s="24"/>
      <c r="K21" s="24"/>
      <c r="L21" s="24"/>
      <c r="M21" s="24"/>
      <c r="N21" s="24"/>
      <c r="O21" s="24"/>
      <c r="P21" s="24"/>
      <c r="Q21" s="24"/>
    </row>
    <row r="22" spans="1:17" s="24" customFormat="1">
      <c r="A22" s="15"/>
      <c r="B22" s="61"/>
      <c r="C22" s="60"/>
      <c r="D22" s="306"/>
      <c r="E22" s="15"/>
    </row>
    <row r="23" spans="1:17" s="24" customFormat="1">
      <c r="B23" s="15"/>
      <c r="C23" s="15"/>
      <c r="D23" s="15"/>
      <c r="E23" s="97"/>
      <c r="F23" s="15"/>
    </row>
    <row r="24" spans="1:17" s="24" customFormat="1">
      <c r="B24" s="401" t="s">
        <v>100</v>
      </c>
      <c r="C24" s="405"/>
      <c r="D24" s="405"/>
      <c r="E24" s="405"/>
      <c r="F24" s="405"/>
      <c r="G24" s="402"/>
    </row>
    <row r="25" spans="1:17" s="24" customFormat="1">
      <c r="A25" s="15"/>
      <c r="B25" s="145" t="s">
        <v>101</v>
      </c>
      <c r="C25" s="146" t="s">
        <v>102</v>
      </c>
      <c r="D25" s="146" t="s">
        <v>103</v>
      </c>
      <c r="E25" s="146" t="s">
        <v>104</v>
      </c>
      <c r="F25" s="146" t="s">
        <v>105</v>
      </c>
      <c r="G25" s="147" t="s">
        <v>106</v>
      </c>
      <c r="H25" s="15"/>
      <c r="I25" s="15"/>
    </row>
    <row r="26" spans="1:17" s="24" customFormat="1">
      <c r="A26" s="15"/>
      <c r="B26" s="94" t="s">
        <v>107</v>
      </c>
      <c r="C26" s="142">
        <v>18.51925</v>
      </c>
      <c r="D26" s="142">
        <v>0.47745714285714286</v>
      </c>
      <c r="E26" s="31">
        <v>4.0800000000000003E-3</v>
      </c>
      <c r="F26" s="31">
        <v>6.2999999999999992E-4</v>
      </c>
      <c r="G26" s="37">
        <v>5.2333333333333329E-3</v>
      </c>
      <c r="H26" s="15"/>
      <c r="I26" s="15"/>
    </row>
    <row r="27" spans="1:17" s="24" customFormat="1">
      <c r="A27" s="15"/>
      <c r="B27" s="94" t="s">
        <v>108</v>
      </c>
      <c r="C27" s="142">
        <v>18.366666666666667</v>
      </c>
      <c r="D27" s="142">
        <v>0.47128333333333333</v>
      </c>
      <c r="E27" s="31">
        <v>8.083333333333333E-3</v>
      </c>
      <c r="F27" s="31" t="s">
        <v>109</v>
      </c>
      <c r="G27" s="37" t="s">
        <v>109</v>
      </c>
      <c r="H27" s="15"/>
      <c r="I27" s="15"/>
    </row>
    <row r="28" spans="1:17" s="24" customFormat="1">
      <c r="A28" s="15"/>
      <c r="B28" s="94" t="s">
        <v>386</v>
      </c>
      <c r="C28" s="142">
        <v>19.2225</v>
      </c>
      <c r="D28" s="142">
        <v>0.48349999999999999</v>
      </c>
      <c r="E28" s="31">
        <v>6.1285714285714294E-3</v>
      </c>
      <c r="F28" s="31">
        <v>8.9999999999999998E-4</v>
      </c>
      <c r="G28" s="37">
        <v>1.4999999999999999E-2</v>
      </c>
      <c r="H28" s="15"/>
      <c r="I28" s="15"/>
    </row>
    <row r="29" spans="1:17" s="24" customFormat="1">
      <c r="A29" s="15"/>
      <c r="B29" s="94" t="s">
        <v>110</v>
      </c>
      <c r="C29" s="142">
        <v>19.124285714285715</v>
      </c>
      <c r="D29" s="142">
        <v>0.48406000000000005</v>
      </c>
      <c r="E29" s="31">
        <v>5.1400000000000005E-3</v>
      </c>
      <c r="F29" s="31" t="s">
        <v>109</v>
      </c>
      <c r="G29" s="37" t="s">
        <v>109</v>
      </c>
      <c r="H29" s="15"/>
      <c r="I29" s="15"/>
    </row>
    <row r="30" spans="1:17" s="24" customFormat="1">
      <c r="A30" s="15"/>
      <c r="B30" s="145" t="s">
        <v>111</v>
      </c>
      <c r="C30" s="143">
        <v>19</v>
      </c>
      <c r="D30" s="143">
        <v>0.5</v>
      </c>
      <c r="E30" s="144" t="s">
        <v>109</v>
      </c>
      <c r="F30" s="144" t="s">
        <v>109</v>
      </c>
      <c r="G30" s="38" t="s">
        <v>109</v>
      </c>
      <c r="H30" s="15"/>
      <c r="I30" s="15"/>
    </row>
    <row r="31" spans="1:17" s="24" customFormat="1">
      <c r="A31" s="15"/>
      <c r="B31" s="15"/>
      <c r="C31" s="15"/>
      <c r="D31" s="15"/>
      <c r="E31" s="15"/>
      <c r="F31" s="15"/>
      <c r="G31" s="15"/>
      <c r="H31" s="15"/>
      <c r="I31" s="15"/>
    </row>
    <row r="32" spans="1:17" s="24" customFormat="1">
      <c r="E32" s="62"/>
      <c r="F32" s="62"/>
      <c r="G32" s="62"/>
      <c r="H32" s="62"/>
    </row>
    <row r="33" spans="1:8" s="24" customFormat="1">
      <c r="B33" s="401" t="s">
        <v>112</v>
      </c>
      <c r="C33" s="405"/>
      <c r="D33" s="405"/>
      <c r="E33" s="405"/>
      <c r="F33" s="402"/>
      <c r="G33" s="64"/>
      <c r="H33" s="62"/>
    </row>
    <row r="34" spans="1:8" s="24" customFormat="1">
      <c r="B34" s="153" t="s">
        <v>101</v>
      </c>
      <c r="C34" s="154" t="s">
        <v>113</v>
      </c>
      <c r="D34" s="154" t="s">
        <v>114</v>
      </c>
      <c r="E34" s="155" t="s">
        <v>115</v>
      </c>
      <c r="F34" s="156" t="s">
        <v>116</v>
      </c>
      <c r="G34" s="62"/>
      <c r="H34" s="62"/>
    </row>
    <row r="35" spans="1:8" s="24" customFormat="1">
      <c r="B35" s="94" t="s">
        <v>107</v>
      </c>
      <c r="C35" s="142">
        <v>99</v>
      </c>
      <c r="D35" s="148">
        <v>125</v>
      </c>
      <c r="E35" s="46">
        <v>100</v>
      </c>
      <c r="F35" s="89">
        <v>90</v>
      </c>
      <c r="G35" s="62"/>
      <c r="H35" s="62"/>
    </row>
    <row r="36" spans="1:8" s="24" customFormat="1">
      <c r="B36" s="94" t="s">
        <v>108</v>
      </c>
      <c r="C36" s="142">
        <v>99</v>
      </c>
      <c r="D36" s="149">
        <v>98.5</v>
      </c>
      <c r="E36" s="46">
        <v>100</v>
      </c>
      <c r="F36" s="89">
        <v>90</v>
      </c>
      <c r="G36" s="62"/>
      <c r="H36" s="62"/>
    </row>
    <row r="37" spans="1:8" s="24" customFormat="1">
      <c r="B37" s="94" t="s">
        <v>386</v>
      </c>
      <c r="C37" s="31">
        <v>99</v>
      </c>
      <c r="D37" s="50">
        <v>146.4</v>
      </c>
      <c r="E37" s="46">
        <v>100</v>
      </c>
      <c r="F37" s="89">
        <v>90</v>
      </c>
      <c r="G37" s="62"/>
      <c r="H37" s="62"/>
    </row>
    <row r="38" spans="1:8" s="24" customFormat="1">
      <c r="B38" s="95" t="s">
        <v>110</v>
      </c>
      <c r="C38" s="144">
        <v>117</v>
      </c>
      <c r="D38" s="150">
        <v>133.19999999999999</v>
      </c>
      <c r="E38" s="151">
        <v>100</v>
      </c>
      <c r="F38" s="152">
        <v>90</v>
      </c>
    </row>
    <row r="39" spans="1:8" s="24" customFormat="1">
      <c r="D39" s="62"/>
      <c r="E39" s="62"/>
      <c r="F39" s="62"/>
      <c r="G39" s="62"/>
    </row>
    <row r="40" spans="1:8" s="24" customFormat="1">
      <c r="D40" s="62"/>
      <c r="E40" s="62"/>
      <c r="F40" s="62"/>
      <c r="G40" s="62"/>
    </row>
    <row r="41" spans="1:8" s="24" customFormat="1">
      <c r="B41" s="401" t="s">
        <v>117</v>
      </c>
      <c r="C41" s="402"/>
      <c r="D41" s="64"/>
      <c r="E41" s="64"/>
      <c r="F41" s="64"/>
      <c r="G41" s="62"/>
    </row>
    <row r="42" spans="1:8" s="24" customFormat="1">
      <c r="B42" s="158" t="s">
        <v>118</v>
      </c>
      <c r="C42" s="37">
        <v>3</v>
      </c>
      <c r="D42" s="62"/>
      <c r="E42" s="62"/>
      <c r="F42" s="62"/>
      <c r="G42" s="62"/>
    </row>
    <row r="43" spans="1:8" s="24" customFormat="1">
      <c r="B43" s="30" t="s">
        <v>119</v>
      </c>
      <c r="C43" s="37" t="s">
        <v>120</v>
      </c>
      <c r="D43" s="65"/>
      <c r="E43" s="62"/>
      <c r="F43" s="62"/>
      <c r="G43" s="62"/>
    </row>
    <row r="44" spans="1:8" s="24" customFormat="1">
      <c r="B44" s="94" t="s">
        <v>121</v>
      </c>
      <c r="C44" s="157" t="s">
        <v>122</v>
      </c>
      <c r="D44" s="65"/>
      <c r="E44" s="62"/>
      <c r="F44" s="62"/>
      <c r="G44" s="62"/>
    </row>
    <row r="45" spans="1:8" s="24" customFormat="1">
      <c r="B45" s="94" t="s">
        <v>338</v>
      </c>
      <c r="C45" s="157" t="s">
        <v>123</v>
      </c>
      <c r="D45" s="66"/>
      <c r="E45" s="62"/>
      <c r="F45" s="62"/>
      <c r="G45" s="62"/>
    </row>
    <row r="46" spans="1:8" s="24" customFormat="1">
      <c r="B46" s="94" t="s">
        <v>124</v>
      </c>
      <c r="C46" s="37" t="s">
        <v>125</v>
      </c>
      <c r="D46" s="66"/>
      <c r="E46" s="62"/>
      <c r="F46" s="62"/>
      <c r="G46" s="62"/>
    </row>
    <row r="47" spans="1:8" s="24" customFormat="1" ht="15.75">
      <c r="A47" s="15"/>
      <c r="B47" s="94" t="s">
        <v>339</v>
      </c>
      <c r="C47" s="37" t="s">
        <v>126</v>
      </c>
      <c r="D47" s="62"/>
      <c r="E47" s="62"/>
      <c r="F47" s="62"/>
      <c r="G47" s="62"/>
    </row>
    <row r="48" spans="1:8" s="24" customFormat="1">
      <c r="B48" s="95" t="s">
        <v>127</v>
      </c>
      <c r="C48" s="38" t="s">
        <v>128</v>
      </c>
    </row>
    <row r="49" spans="1:4" s="24" customFormat="1"/>
    <row r="50" spans="1:4" s="24" customFormat="1"/>
    <row r="51" spans="1:4" s="24" customFormat="1">
      <c r="A51" s="62"/>
      <c r="B51" s="403" t="s">
        <v>129</v>
      </c>
      <c r="C51" s="404"/>
      <c r="D51" s="62"/>
    </row>
    <row r="52" spans="1:4" s="24" customFormat="1">
      <c r="A52" s="62"/>
      <c r="B52" s="82" t="s">
        <v>130</v>
      </c>
      <c r="C52" s="84">
        <v>220588235.29411766</v>
      </c>
      <c r="D52" s="62"/>
    </row>
    <row r="53" spans="1:4" s="24" customFormat="1">
      <c r="A53" s="62"/>
      <c r="B53" s="83" t="s">
        <v>131</v>
      </c>
      <c r="C53" s="84">
        <v>55147058.823529415</v>
      </c>
      <c r="D53" s="62"/>
    </row>
    <row r="54" spans="1:4" s="24" customFormat="1">
      <c r="A54" s="62"/>
      <c r="B54" s="83" t="s">
        <v>132</v>
      </c>
      <c r="C54" s="84">
        <v>99264705.882352948</v>
      </c>
      <c r="D54" s="62"/>
    </row>
    <row r="55" spans="1:4" s="24" customFormat="1" ht="15.75">
      <c r="A55" s="15"/>
      <c r="B55" s="30" t="s">
        <v>133</v>
      </c>
      <c r="C55" s="85">
        <v>1781362499.9999998</v>
      </c>
      <c r="D55" s="15"/>
    </row>
    <row r="56" spans="1:4" s="24" customFormat="1" ht="15.75">
      <c r="A56" s="15"/>
      <c r="B56" s="30" t="s">
        <v>134</v>
      </c>
      <c r="C56" s="85">
        <v>82711700</v>
      </c>
      <c r="D56" s="15"/>
    </row>
    <row r="57" spans="1:4" s="24" customFormat="1">
      <c r="A57" s="15"/>
      <c r="B57" s="83" t="s">
        <v>135</v>
      </c>
      <c r="C57" s="84">
        <v>106617647.05882353</v>
      </c>
      <c r="D57" s="15"/>
    </row>
    <row r="58" spans="1:4" s="24" customFormat="1">
      <c r="A58" s="62"/>
      <c r="B58" s="83" t="s">
        <v>136</v>
      </c>
      <c r="C58" s="84">
        <v>58823529.411764704</v>
      </c>
      <c r="D58" s="62"/>
    </row>
    <row r="59" spans="1:4" s="24" customFormat="1">
      <c r="A59" s="62"/>
      <c r="B59" s="83" t="s">
        <v>137</v>
      </c>
      <c r="C59" s="84">
        <v>3676470.588235294</v>
      </c>
      <c r="D59" s="62"/>
    </row>
    <row r="60" spans="1:4" s="24" customFormat="1">
      <c r="A60" s="62"/>
      <c r="B60" s="83" t="s">
        <v>138</v>
      </c>
      <c r="C60" s="84">
        <v>14705882.352941176</v>
      </c>
      <c r="D60" s="62"/>
    </row>
    <row r="61" spans="1:4" s="24" customFormat="1">
      <c r="A61" s="62"/>
      <c r="B61" s="83" t="s">
        <v>139</v>
      </c>
      <c r="C61" s="84">
        <v>3676470.588235294</v>
      </c>
      <c r="D61" s="62"/>
    </row>
    <row r="62" spans="1:4" s="24" customFormat="1">
      <c r="A62" s="62"/>
      <c r="B62" s="83" t="s">
        <v>140</v>
      </c>
      <c r="C62" s="84">
        <v>29411764.705882352</v>
      </c>
      <c r="D62" s="62"/>
    </row>
    <row r="63" spans="1:4" s="24" customFormat="1">
      <c r="A63" s="62"/>
      <c r="B63" s="83" t="s">
        <v>141</v>
      </c>
      <c r="C63" s="84">
        <v>14705882.352941176</v>
      </c>
      <c r="D63" s="62"/>
    </row>
    <row r="64" spans="1:4" s="24" customFormat="1">
      <c r="A64" s="62"/>
      <c r="B64" s="83" t="s">
        <v>142</v>
      </c>
      <c r="C64" s="84">
        <v>14705882.352941176</v>
      </c>
      <c r="D64" s="62"/>
    </row>
    <row r="65" spans="1:5" s="24" customFormat="1">
      <c r="A65" s="62"/>
      <c r="B65" s="83" t="s">
        <v>143</v>
      </c>
      <c r="C65" s="84">
        <v>3676470.588235294</v>
      </c>
      <c r="D65" s="62"/>
    </row>
    <row r="66" spans="1:5" s="24" customFormat="1">
      <c r="A66" s="62"/>
      <c r="B66" s="83" t="s">
        <v>144</v>
      </c>
      <c r="C66" s="84">
        <v>15147058.823529413</v>
      </c>
      <c r="D66" s="62"/>
    </row>
    <row r="67" spans="1:5" s="24" customFormat="1">
      <c r="A67" s="15"/>
      <c r="B67" s="96"/>
      <c r="C67" s="63"/>
      <c r="D67" s="15"/>
    </row>
    <row r="68" spans="1:5" s="24" customFormat="1">
      <c r="A68" s="62"/>
      <c r="B68" s="83" t="s">
        <v>145</v>
      </c>
      <c r="C68" s="86">
        <v>6120</v>
      </c>
      <c r="D68" s="62"/>
    </row>
    <row r="69" spans="1:5" s="24" customFormat="1">
      <c r="A69" s="62"/>
      <c r="B69" s="83" t="s">
        <v>146</v>
      </c>
      <c r="C69" s="87">
        <v>220</v>
      </c>
      <c r="D69" s="67"/>
    </row>
    <row r="70" spans="1:5" s="24" customFormat="1">
      <c r="A70" s="62"/>
      <c r="B70" s="96"/>
      <c r="C70" s="86"/>
      <c r="D70" s="62"/>
    </row>
    <row r="71" spans="1:5" s="24" customFormat="1" ht="15.75">
      <c r="A71" s="62"/>
      <c r="B71" s="83" t="s">
        <v>147</v>
      </c>
      <c r="C71" s="114">
        <v>40</v>
      </c>
      <c r="D71" s="62"/>
    </row>
    <row r="72" spans="1:5" s="24" customFormat="1" ht="15.75">
      <c r="A72" s="62"/>
      <c r="B72" s="83" t="s">
        <v>345</v>
      </c>
      <c r="C72" s="115" t="s">
        <v>148</v>
      </c>
      <c r="D72" s="62"/>
    </row>
    <row r="73" spans="1:5" s="24" customFormat="1" ht="15.75">
      <c r="A73" s="62"/>
      <c r="B73" s="217" t="s">
        <v>346</v>
      </c>
      <c r="C73" s="117" t="s">
        <v>149</v>
      </c>
      <c r="D73" s="62"/>
    </row>
    <row r="74" spans="1:5" s="24" customFormat="1" ht="15.75">
      <c r="A74" s="62"/>
      <c r="B74" s="116" t="s">
        <v>150</v>
      </c>
      <c r="C74" s="118" t="s">
        <v>151</v>
      </c>
      <c r="D74" s="62"/>
    </row>
    <row r="75" spans="1:5">
      <c r="A75" s="24"/>
      <c r="B75" s="24"/>
      <c r="C75" s="24"/>
      <c r="D75" s="24"/>
      <c r="E75" s="24"/>
    </row>
  </sheetData>
  <mergeCells count="13">
    <mergeCell ref="L10:Z11"/>
    <mergeCell ref="B3:J11"/>
    <mergeCell ref="B41:C41"/>
    <mergeCell ref="B51:C51"/>
    <mergeCell ref="B33:F33"/>
    <mergeCell ref="B24:G24"/>
    <mergeCell ref="D14:D22"/>
    <mergeCell ref="E14:F21"/>
    <mergeCell ref="B2:J2"/>
    <mergeCell ref="L2:Z2"/>
    <mergeCell ref="L3:Z5"/>
    <mergeCell ref="L6:Z7"/>
    <mergeCell ref="L8:Z9"/>
  </mergeCells>
  <phoneticPr fontId="24"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B3F47-DC41-4B09-AE20-5848365F6783}">
  <dimension ref="A1:CB186"/>
  <sheetViews>
    <sheetView zoomScale="45" zoomScaleNormal="45" workbookViewId="0">
      <selection activeCell="H18" sqref="H18:P20"/>
    </sheetView>
  </sheetViews>
  <sheetFormatPr defaultRowHeight="15"/>
  <cols>
    <col min="1" max="1" width="22.42578125" customWidth="1"/>
    <col min="2" max="2" width="78.140625" customWidth="1"/>
    <col min="3" max="3" width="30" customWidth="1"/>
    <col min="4" max="4" width="22" customWidth="1"/>
    <col min="5" max="5" width="34.140625" customWidth="1"/>
    <col min="6" max="6" width="29.42578125" bestFit="1" customWidth="1"/>
    <col min="7" max="7" width="35.140625" customWidth="1"/>
    <col min="8" max="8" width="28.5703125" customWidth="1"/>
    <col min="9" max="9" width="28.85546875" bestFit="1" customWidth="1"/>
    <col min="10" max="10" width="19.42578125" customWidth="1"/>
    <col min="11" max="11" width="19.140625" customWidth="1"/>
    <col min="12" max="12" width="13.5703125" customWidth="1"/>
    <col min="13" max="13" width="15.5703125" customWidth="1"/>
    <col min="14" max="14" width="12.140625" customWidth="1"/>
    <col min="15" max="15" width="15.140625" customWidth="1"/>
    <col min="16" max="16" width="12.85546875" customWidth="1"/>
    <col min="17" max="17" width="18.5703125" customWidth="1"/>
    <col min="18" max="18" width="12" customWidth="1"/>
    <col min="19" max="19" width="12.85546875" customWidth="1"/>
    <col min="20" max="20" width="14.5703125" customWidth="1"/>
    <col min="21" max="21" width="16.42578125" customWidth="1"/>
    <col min="22" max="22" width="13.85546875" customWidth="1"/>
  </cols>
  <sheetData>
    <row r="1" spans="1:34">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row>
    <row r="2" spans="1:34" ht="38.25" customHeight="1">
      <c r="A2" s="24"/>
      <c r="B2" s="288" t="s">
        <v>376</v>
      </c>
      <c r="C2" s="289"/>
      <c r="D2" s="289"/>
      <c r="E2" s="289"/>
      <c r="F2" s="24"/>
      <c r="G2" s="24"/>
      <c r="H2" s="137" t="s">
        <v>152</v>
      </c>
      <c r="I2" s="138"/>
      <c r="J2" s="138"/>
      <c r="K2" s="138"/>
      <c r="L2" s="138"/>
      <c r="M2" s="138"/>
      <c r="N2" s="138"/>
      <c r="O2" s="138"/>
      <c r="P2" s="160"/>
      <c r="Q2" s="25"/>
      <c r="R2" s="24"/>
      <c r="S2" s="24"/>
      <c r="T2" s="24"/>
      <c r="U2" s="24"/>
      <c r="V2" s="24"/>
      <c r="W2" s="25"/>
      <c r="X2" s="25"/>
      <c r="Y2" s="25"/>
      <c r="Z2" s="25"/>
      <c r="AA2" s="25"/>
      <c r="AB2" s="62"/>
      <c r="AC2" s="62"/>
      <c r="AD2" s="24"/>
      <c r="AE2" s="24"/>
      <c r="AF2" s="24"/>
      <c r="AG2" s="24"/>
      <c r="AH2" s="24"/>
    </row>
    <row r="3" spans="1:34" ht="15" customHeight="1">
      <c r="A3" s="24"/>
      <c r="B3" s="444" t="s">
        <v>388</v>
      </c>
      <c r="C3" s="444"/>
      <c r="D3" s="444"/>
      <c r="E3" s="444"/>
      <c r="F3" s="24"/>
      <c r="G3" s="24"/>
      <c r="H3" s="411" t="s">
        <v>429</v>
      </c>
      <c r="I3" s="412"/>
      <c r="J3" s="412"/>
      <c r="K3" s="412"/>
      <c r="L3" s="412"/>
      <c r="M3" s="412"/>
      <c r="N3" s="412"/>
      <c r="O3" s="412"/>
      <c r="P3" s="413"/>
      <c r="Z3" s="25"/>
      <c r="AA3" s="25"/>
      <c r="AB3" s="62"/>
      <c r="AC3" s="62"/>
      <c r="AD3" s="24"/>
      <c r="AE3" s="24"/>
      <c r="AF3" s="24"/>
      <c r="AG3" s="24"/>
      <c r="AH3" s="24"/>
    </row>
    <row r="4" spans="1:34" ht="15" customHeight="1">
      <c r="A4" s="24"/>
      <c r="B4" s="329"/>
      <c r="C4" s="329"/>
      <c r="D4" s="329"/>
      <c r="E4" s="329"/>
      <c r="F4" s="24"/>
      <c r="G4" s="24"/>
      <c r="H4" s="414"/>
      <c r="I4" s="415"/>
      <c r="J4" s="415"/>
      <c r="K4" s="415"/>
      <c r="L4" s="415"/>
      <c r="M4" s="415"/>
      <c r="N4" s="415"/>
      <c r="O4" s="415"/>
      <c r="P4" s="416"/>
      <c r="Z4" s="25"/>
      <c r="AA4" s="25"/>
      <c r="AB4" s="62"/>
      <c r="AC4" s="62"/>
      <c r="AD4" s="24"/>
      <c r="AE4" s="24"/>
      <c r="AF4" s="24"/>
      <c r="AG4" s="24"/>
      <c r="AH4" s="24"/>
    </row>
    <row r="5" spans="1:34" ht="15" customHeight="1">
      <c r="A5" s="24"/>
      <c r="B5" s="329"/>
      <c r="C5" s="329"/>
      <c r="D5" s="329"/>
      <c r="E5" s="329"/>
      <c r="F5" s="24"/>
      <c r="G5" s="24"/>
      <c r="H5" s="414"/>
      <c r="I5" s="415"/>
      <c r="J5" s="415"/>
      <c r="K5" s="415"/>
      <c r="L5" s="415"/>
      <c r="M5" s="415"/>
      <c r="N5" s="415"/>
      <c r="O5" s="415"/>
      <c r="P5" s="416"/>
      <c r="Z5" s="25"/>
      <c r="AA5" s="25"/>
      <c r="AB5" s="62"/>
      <c r="AC5" s="62"/>
      <c r="AD5" s="24"/>
      <c r="AE5" s="24"/>
      <c r="AF5" s="24"/>
      <c r="AG5" s="24"/>
      <c r="AH5" s="24"/>
    </row>
    <row r="6" spans="1:34" ht="15" customHeight="1">
      <c r="A6" s="24"/>
      <c r="B6" s="329"/>
      <c r="C6" s="329"/>
      <c r="D6" s="329"/>
      <c r="E6" s="329"/>
      <c r="F6" s="24"/>
      <c r="G6" s="24"/>
      <c r="H6" s="230" t="s">
        <v>156</v>
      </c>
      <c r="I6" s="229"/>
      <c r="J6" s="229"/>
      <c r="K6" s="229"/>
      <c r="L6" s="229"/>
      <c r="M6" s="229"/>
      <c r="N6" s="229"/>
      <c r="O6" s="229"/>
      <c r="P6" s="247"/>
      <c r="Z6" s="25"/>
      <c r="AA6" s="25"/>
      <c r="AB6" s="62"/>
      <c r="AC6" s="62"/>
      <c r="AD6" s="24"/>
      <c r="AE6" s="24"/>
      <c r="AF6" s="24"/>
      <c r="AG6" s="24"/>
      <c r="AH6" s="24"/>
    </row>
    <row r="7" spans="1:34" ht="15" customHeight="1">
      <c r="A7" s="24"/>
      <c r="B7" s="329"/>
      <c r="C7" s="329"/>
      <c r="D7" s="329"/>
      <c r="E7" s="329"/>
      <c r="F7" s="24"/>
      <c r="G7" s="24"/>
      <c r="H7" s="433" t="s">
        <v>431</v>
      </c>
      <c r="I7" s="434"/>
      <c r="J7" s="434"/>
      <c r="K7" s="434"/>
      <c r="L7" s="434"/>
      <c r="M7" s="434"/>
      <c r="N7" s="434"/>
      <c r="O7" s="434"/>
      <c r="P7" s="435"/>
      <c r="Z7" s="25"/>
      <c r="AA7" s="25"/>
      <c r="AB7" s="62"/>
      <c r="AC7" s="62"/>
      <c r="AD7" s="24"/>
      <c r="AE7" s="24"/>
      <c r="AF7" s="24"/>
      <c r="AG7" s="24"/>
      <c r="AH7" s="24"/>
    </row>
    <row r="8" spans="1:34" ht="15" customHeight="1">
      <c r="A8" s="24"/>
      <c r="B8" s="329"/>
      <c r="C8" s="329"/>
      <c r="D8" s="329"/>
      <c r="E8" s="329"/>
      <c r="F8" s="24"/>
      <c r="G8" s="24"/>
      <c r="H8" s="433"/>
      <c r="I8" s="434"/>
      <c r="J8" s="434"/>
      <c r="K8" s="434"/>
      <c r="L8" s="434"/>
      <c r="M8" s="434"/>
      <c r="N8" s="434"/>
      <c r="O8" s="434"/>
      <c r="P8" s="435"/>
      <c r="Z8" s="25"/>
      <c r="AA8" s="25"/>
      <c r="AB8" s="62"/>
      <c r="AC8" s="62"/>
      <c r="AD8" s="24"/>
      <c r="AE8" s="24"/>
      <c r="AF8" s="24"/>
      <c r="AG8" s="24"/>
      <c r="AH8" s="24"/>
    </row>
    <row r="9" spans="1:34" ht="15" customHeight="1">
      <c r="A9" s="24"/>
      <c r="B9" s="329"/>
      <c r="C9" s="329"/>
      <c r="D9" s="329"/>
      <c r="E9" s="329"/>
      <c r="F9" s="24"/>
      <c r="G9" s="24"/>
      <c r="H9" s="428" t="s">
        <v>432</v>
      </c>
      <c r="I9" s="429"/>
      <c r="J9" s="429"/>
      <c r="K9" s="429"/>
      <c r="L9" s="429"/>
      <c r="M9" s="429"/>
      <c r="N9" s="429"/>
      <c r="O9" s="429"/>
      <c r="P9" s="430"/>
      <c r="Z9" s="25"/>
      <c r="AA9" s="25"/>
      <c r="AB9" s="62"/>
      <c r="AC9" s="62"/>
      <c r="AD9" s="24"/>
      <c r="AE9" s="24"/>
      <c r="AF9" s="24"/>
      <c r="AG9" s="24"/>
      <c r="AH9" s="24"/>
    </row>
    <row r="10" spans="1:34" ht="15" customHeight="1">
      <c r="A10" s="62"/>
      <c r="B10" s="329"/>
      <c r="C10" s="329"/>
      <c r="D10" s="329"/>
      <c r="E10" s="329"/>
      <c r="F10" s="24"/>
      <c r="G10" s="25"/>
      <c r="H10" s="445" t="s">
        <v>445</v>
      </c>
      <c r="I10" s="446"/>
      <c r="J10" s="446"/>
      <c r="K10" s="446"/>
      <c r="L10" s="446"/>
      <c r="M10" s="446"/>
      <c r="N10" s="446"/>
      <c r="O10" s="446"/>
      <c r="P10" s="447"/>
      <c r="Z10" s="25"/>
      <c r="AA10" s="25"/>
      <c r="AB10" s="62"/>
      <c r="AC10" s="62"/>
      <c r="AD10" s="24"/>
      <c r="AE10" s="24"/>
      <c r="AF10" s="24"/>
      <c r="AG10" s="24"/>
      <c r="AH10" s="24"/>
    </row>
    <row r="11" spans="1:34" ht="15" customHeight="1">
      <c r="A11" s="62"/>
      <c r="B11" s="329"/>
      <c r="C11" s="329"/>
      <c r="D11" s="329"/>
      <c r="E11" s="329"/>
      <c r="F11" s="24"/>
      <c r="G11" s="130"/>
      <c r="H11" s="448" t="s">
        <v>435</v>
      </c>
      <c r="I11" s="449"/>
      <c r="J11" s="449"/>
      <c r="K11" s="449"/>
      <c r="L11" s="449"/>
      <c r="M11" s="449"/>
      <c r="N11" s="449"/>
      <c r="O11" s="449"/>
      <c r="P11" s="450"/>
      <c r="Z11" s="25"/>
      <c r="AA11" s="25"/>
      <c r="AB11" s="62"/>
      <c r="AC11" s="62"/>
      <c r="AD11" s="24"/>
      <c r="AE11" s="24"/>
      <c r="AF11" s="24"/>
      <c r="AG11" s="24"/>
      <c r="AH11" s="24"/>
    </row>
    <row r="12" spans="1:34" ht="15" customHeight="1">
      <c r="A12" s="62"/>
      <c r="B12" s="130"/>
      <c r="C12" s="130"/>
      <c r="D12" s="130"/>
      <c r="E12" s="130"/>
      <c r="F12" s="24"/>
      <c r="G12" s="130"/>
      <c r="H12" s="433" t="s">
        <v>153</v>
      </c>
      <c r="I12" s="434"/>
      <c r="J12" s="434"/>
      <c r="K12" s="434"/>
      <c r="L12" s="434"/>
      <c r="M12" s="434"/>
      <c r="N12" s="434"/>
      <c r="O12" s="434"/>
      <c r="P12" s="435"/>
      <c r="Z12" s="24"/>
      <c r="AA12" s="24"/>
      <c r="AB12" s="24"/>
      <c r="AC12" s="24"/>
      <c r="AD12" s="24"/>
      <c r="AE12" s="24"/>
      <c r="AF12" s="24"/>
      <c r="AG12" s="24"/>
      <c r="AH12" s="24"/>
    </row>
    <row r="13" spans="1:34" ht="15" customHeight="1">
      <c r="A13" s="62"/>
      <c r="B13" s="130"/>
      <c r="C13" s="130"/>
      <c r="D13" s="130"/>
      <c r="E13" s="130"/>
      <c r="F13" s="24"/>
      <c r="G13" s="130"/>
      <c r="H13" s="436" t="s">
        <v>154</v>
      </c>
      <c r="I13" s="437"/>
      <c r="J13" s="437"/>
      <c r="K13" s="437"/>
      <c r="L13" s="437"/>
      <c r="M13" s="437"/>
      <c r="N13" s="437"/>
      <c r="O13" s="437"/>
      <c r="P13" s="438"/>
      <c r="Z13" s="24"/>
      <c r="AA13" s="24"/>
      <c r="AB13" s="24"/>
      <c r="AC13" s="24"/>
      <c r="AD13" s="24"/>
      <c r="AE13" s="24"/>
      <c r="AF13" s="24"/>
      <c r="AG13" s="24"/>
      <c r="AH13" s="24"/>
    </row>
    <row r="14" spans="1:34" s="24" customFormat="1" ht="15" customHeight="1">
      <c r="A14" s="62"/>
      <c r="B14" s="130"/>
      <c r="C14" s="130"/>
      <c r="D14" s="130"/>
      <c r="E14" s="130"/>
      <c r="G14" s="130"/>
      <c r="H14" s="439" t="s">
        <v>433</v>
      </c>
      <c r="I14" s="440"/>
      <c r="J14" s="440"/>
      <c r="K14" s="440"/>
      <c r="L14" s="440"/>
      <c r="M14" s="440"/>
      <c r="N14" s="440"/>
      <c r="O14" s="440"/>
      <c r="P14" s="441"/>
    </row>
    <row r="15" spans="1:34" s="24" customFormat="1" ht="15" customHeight="1">
      <c r="A15" s="62"/>
      <c r="B15" s="130"/>
      <c r="C15" s="130"/>
      <c r="D15" s="130"/>
      <c r="E15" s="130"/>
      <c r="G15" s="130"/>
      <c r="H15" s="328" t="s">
        <v>155</v>
      </c>
      <c r="I15" s="329"/>
      <c r="J15" s="329"/>
      <c r="K15" s="329"/>
      <c r="L15" s="329"/>
      <c r="M15" s="329"/>
      <c r="N15" s="329"/>
      <c r="O15" s="329"/>
      <c r="P15" s="330"/>
    </row>
    <row r="16" spans="1:34" ht="15" customHeight="1">
      <c r="A16" s="62"/>
      <c r="B16" s="130"/>
      <c r="C16" s="130"/>
      <c r="D16" s="130"/>
      <c r="E16" s="130"/>
      <c r="F16" s="24"/>
      <c r="G16" s="130"/>
      <c r="H16" s="482" t="s">
        <v>436</v>
      </c>
      <c r="I16" s="483"/>
      <c r="J16" s="483"/>
      <c r="K16" s="483"/>
      <c r="L16" s="483"/>
      <c r="M16" s="483"/>
      <c r="N16" s="483"/>
      <c r="O16" s="483"/>
      <c r="P16" s="484"/>
      <c r="Z16" s="24"/>
      <c r="AA16" s="24"/>
      <c r="AB16" s="24"/>
      <c r="AC16" s="24"/>
      <c r="AD16" s="24"/>
      <c r="AE16" s="24"/>
      <c r="AF16" s="24"/>
      <c r="AG16" s="24"/>
      <c r="AH16" s="24"/>
    </row>
    <row r="17" spans="1:34" ht="15" customHeight="1">
      <c r="A17" s="62"/>
      <c r="B17" s="130"/>
      <c r="C17" s="130"/>
      <c r="D17" s="130"/>
      <c r="E17" s="130"/>
      <c r="F17" s="24"/>
      <c r="G17" s="130"/>
      <c r="H17" s="485" t="s">
        <v>157</v>
      </c>
      <c r="I17" s="486"/>
      <c r="J17" s="486"/>
      <c r="K17" s="486"/>
      <c r="L17" s="486"/>
      <c r="M17" s="486"/>
      <c r="N17" s="486"/>
      <c r="O17" s="486"/>
      <c r="P17" s="487"/>
      <c r="Z17" s="24"/>
      <c r="AA17" s="24"/>
      <c r="AB17" s="24"/>
      <c r="AC17" s="24"/>
      <c r="AD17" s="24"/>
      <c r="AE17" s="24"/>
      <c r="AF17" s="24"/>
      <c r="AG17" s="24"/>
      <c r="AH17" s="24"/>
    </row>
    <row r="18" spans="1:34" ht="15" customHeight="1">
      <c r="A18" s="62"/>
      <c r="B18" s="130"/>
      <c r="C18" s="130"/>
      <c r="D18" s="130"/>
      <c r="E18" s="130"/>
      <c r="F18" s="24"/>
      <c r="G18" s="130"/>
      <c r="H18" s="488" t="s">
        <v>434</v>
      </c>
      <c r="I18" s="489"/>
      <c r="J18" s="489"/>
      <c r="K18" s="489"/>
      <c r="L18" s="489"/>
      <c r="M18" s="489"/>
      <c r="N18" s="489"/>
      <c r="O18" s="489"/>
      <c r="P18" s="490"/>
      <c r="Z18" s="24"/>
      <c r="AA18" s="24"/>
      <c r="AB18" s="24"/>
      <c r="AC18" s="24"/>
      <c r="AD18" s="24"/>
      <c r="AE18" s="24"/>
      <c r="AF18" s="24"/>
      <c r="AG18" s="24"/>
      <c r="AH18" s="24"/>
    </row>
    <row r="19" spans="1:34" ht="15" customHeight="1">
      <c r="A19" s="24"/>
      <c r="B19" s="62"/>
      <c r="C19" s="62"/>
      <c r="D19" s="62"/>
      <c r="E19" s="62"/>
      <c r="F19" s="24"/>
      <c r="G19" s="62"/>
      <c r="H19" s="248" t="s">
        <v>158</v>
      </c>
      <c r="I19" s="231"/>
      <c r="J19" s="231"/>
      <c r="K19" s="231"/>
      <c r="L19" s="231"/>
      <c r="M19" s="231"/>
      <c r="N19" s="231"/>
      <c r="O19" s="231"/>
      <c r="P19" s="232"/>
      <c r="Z19" s="24"/>
      <c r="AA19" s="24"/>
      <c r="AB19" s="24"/>
      <c r="AC19" s="24"/>
      <c r="AD19" s="24"/>
      <c r="AE19" s="24"/>
      <c r="AF19" s="24"/>
      <c r="AG19" s="24"/>
      <c r="AH19" s="24"/>
    </row>
    <row r="20" spans="1:34" ht="15" customHeight="1">
      <c r="A20" s="24"/>
      <c r="B20" s="461" t="s">
        <v>159</v>
      </c>
      <c r="C20" s="462"/>
      <c r="D20" s="24"/>
      <c r="E20" s="461" t="s">
        <v>160</v>
      </c>
      <c r="F20" s="462"/>
      <c r="G20" s="172"/>
      <c r="H20" s="482" t="s">
        <v>437</v>
      </c>
      <c r="I20" s="483"/>
      <c r="J20" s="483"/>
      <c r="K20" s="483"/>
      <c r="L20" s="483"/>
      <c r="M20" s="483"/>
      <c r="N20" s="483"/>
      <c r="O20" s="483"/>
      <c r="P20" s="484"/>
      <c r="Z20" s="24"/>
      <c r="AA20" s="24"/>
      <c r="AB20" s="24"/>
      <c r="AC20" s="24"/>
      <c r="AD20" s="24"/>
      <c r="AE20" s="24"/>
      <c r="AF20" s="24"/>
      <c r="AG20" s="24"/>
      <c r="AH20" s="24"/>
    </row>
    <row r="21" spans="1:34" ht="15" customHeight="1">
      <c r="A21" s="24"/>
      <c r="B21" s="163" t="s">
        <v>161</v>
      </c>
      <c r="C21" s="218">
        <v>22.8</v>
      </c>
      <c r="D21" s="24"/>
      <c r="E21" s="167" t="s">
        <v>162</v>
      </c>
      <c r="F21" s="161">
        <v>5</v>
      </c>
      <c r="G21" s="24"/>
      <c r="H21" s="408" t="s">
        <v>444</v>
      </c>
      <c r="I21" s="409"/>
      <c r="J21" s="409"/>
      <c r="K21" s="409"/>
      <c r="L21" s="409"/>
      <c r="M21" s="409"/>
      <c r="N21" s="409"/>
      <c r="O21" s="409"/>
      <c r="P21" s="410"/>
      <c r="Z21" s="24"/>
      <c r="AA21" s="24"/>
      <c r="AB21" s="24"/>
      <c r="AC21" s="24"/>
      <c r="AD21" s="24"/>
      <c r="AE21" s="24"/>
      <c r="AF21" s="24"/>
      <c r="AG21" s="24"/>
      <c r="AH21" s="24"/>
    </row>
    <row r="22" spans="1:34" ht="15" customHeight="1">
      <c r="A22" s="24"/>
      <c r="B22" s="163" t="s">
        <v>163</v>
      </c>
      <c r="C22" s="218">
        <v>186.4</v>
      </c>
      <c r="D22" s="15"/>
      <c r="E22" s="167" t="s">
        <v>164</v>
      </c>
      <c r="F22" s="161">
        <v>10</v>
      </c>
      <c r="G22" s="24"/>
      <c r="H22" s="417" t="s">
        <v>446</v>
      </c>
      <c r="I22" s="418"/>
      <c r="J22" s="418"/>
      <c r="K22" s="418"/>
      <c r="L22" s="418"/>
      <c r="M22" s="418"/>
      <c r="N22" s="418"/>
      <c r="O22" s="418"/>
      <c r="P22" s="419"/>
      <c r="Z22" s="24"/>
      <c r="AA22" s="24"/>
      <c r="AB22" s="24"/>
      <c r="AC22" s="24"/>
      <c r="AD22" s="24"/>
      <c r="AE22" s="24"/>
      <c r="AF22" s="24"/>
      <c r="AG22" s="24"/>
      <c r="AH22" s="24"/>
    </row>
    <row r="23" spans="1:34" ht="25.5" customHeight="1">
      <c r="A23" s="24"/>
      <c r="B23" s="163" t="s">
        <v>165</v>
      </c>
      <c r="C23" s="219">
        <v>58.3</v>
      </c>
      <c r="D23" s="15"/>
      <c r="E23" s="167" t="s">
        <v>166</v>
      </c>
      <c r="F23" s="162">
        <v>20</v>
      </c>
      <c r="G23" s="24"/>
      <c r="H23" s="417"/>
      <c r="I23" s="418"/>
      <c r="J23" s="418"/>
      <c r="K23" s="418"/>
      <c r="L23" s="418"/>
      <c r="M23" s="418"/>
      <c r="N23" s="418"/>
      <c r="O23" s="418"/>
      <c r="P23" s="419"/>
      <c r="W23" s="24"/>
      <c r="X23" s="24"/>
      <c r="Y23" s="24"/>
      <c r="Z23" s="24"/>
      <c r="AA23" s="24"/>
      <c r="AB23" s="24"/>
      <c r="AC23" s="24"/>
      <c r="AD23" s="24"/>
      <c r="AE23" s="24"/>
      <c r="AF23" s="24"/>
      <c r="AG23" s="24"/>
      <c r="AH23" s="24"/>
    </row>
    <row r="24" spans="1:34" ht="15.75">
      <c r="A24" s="24"/>
      <c r="B24" s="164" t="s">
        <v>347</v>
      </c>
      <c r="C24" s="165">
        <v>3.9</v>
      </c>
      <c r="D24" s="15"/>
      <c r="E24" s="167" t="s">
        <v>167</v>
      </c>
      <c r="F24" s="165">
        <v>20</v>
      </c>
      <c r="G24" s="24"/>
      <c r="H24" s="417"/>
      <c r="I24" s="418"/>
      <c r="J24" s="418"/>
      <c r="K24" s="418"/>
      <c r="L24" s="418"/>
      <c r="M24" s="418"/>
      <c r="N24" s="418"/>
      <c r="O24" s="418"/>
      <c r="P24" s="419"/>
      <c r="Q24" s="24"/>
      <c r="R24" s="24"/>
      <c r="S24" s="24"/>
      <c r="T24" s="24"/>
      <c r="U24" s="24"/>
      <c r="V24" s="24"/>
      <c r="W24" s="24"/>
      <c r="X24" s="24"/>
      <c r="Y24" s="24"/>
      <c r="Z24" s="24"/>
      <c r="AA24" s="24"/>
      <c r="AB24" s="24"/>
      <c r="AC24" s="24"/>
      <c r="AD24" s="24"/>
      <c r="AE24" s="24"/>
      <c r="AF24" s="24"/>
      <c r="AG24" s="24"/>
      <c r="AH24" s="24"/>
    </row>
    <row r="25" spans="1:34">
      <c r="A25" s="24"/>
      <c r="B25" s="164" t="s">
        <v>168</v>
      </c>
      <c r="C25" s="165">
        <v>138</v>
      </c>
      <c r="D25" s="15"/>
      <c r="E25" s="167" t="s">
        <v>169</v>
      </c>
      <c r="F25" s="165">
        <v>80</v>
      </c>
      <c r="G25" s="24"/>
      <c r="H25" s="417"/>
      <c r="I25" s="418"/>
      <c r="J25" s="418"/>
      <c r="K25" s="418"/>
      <c r="L25" s="418"/>
      <c r="M25" s="418"/>
      <c r="N25" s="418"/>
      <c r="O25" s="418"/>
      <c r="P25" s="419"/>
      <c r="Q25" s="24"/>
      <c r="R25" s="24"/>
      <c r="S25" s="24"/>
      <c r="T25" s="24"/>
      <c r="U25" s="24"/>
      <c r="V25" s="24"/>
      <c r="W25" s="24"/>
      <c r="X25" s="24"/>
      <c r="Y25" s="24"/>
      <c r="Z25" s="24"/>
      <c r="AA25" s="24"/>
      <c r="AB25" s="24"/>
      <c r="AC25" s="24"/>
      <c r="AD25" s="24"/>
      <c r="AE25" s="24"/>
      <c r="AF25" s="24"/>
      <c r="AG25" s="24"/>
      <c r="AH25" s="24"/>
    </row>
    <row r="26" spans="1:34" ht="26.25">
      <c r="A26" s="24"/>
      <c r="B26" s="164" t="s">
        <v>170</v>
      </c>
      <c r="C26" s="166">
        <v>801.6</v>
      </c>
      <c r="D26" s="15"/>
      <c r="E26" s="170" t="s">
        <v>171</v>
      </c>
      <c r="F26" s="171">
        <v>35</v>
      </c>
      <c r="G26" s="24"/>
      <c r="H26" s="479" t="s">
        <v>447</v>
      </c>
      <c r="I26" s="480"/>
      <c r="J26" s="480"/>
      <c r="K26" s="480"/>
      <c r="L26" s="480"/>
      <c r="M26" s="480"/>
      <c r="N26" s="480"/>
      <c r="O26" s="480"/>
      <c r="P26" s="481"/>
      <c r="Q26" s="24"/>
      <c r="R26" s="24"/>
      <c r="S26" s="24"/>
      <c r="T26" s="24"/>
      <c r="U26" s="24"/>
      <c r="V26" s="24"/>
      <c r="W26" s="24"/>
      <c r="X26" s="24"/>
      <c r="Y26" s="24"/>
      <c r="Z26" s="24"/>
      <c r="AA26" s="24"/>
      <c r="AB26" s="24"/>
      <c r="AC26" s="24"/>
      <c r="AD26" s="24"/>
      <c r="AE26" s="24"/>
      <c r="AF26" s="24"/>
      <c r="AG26" s="24"/>
      <c r="AH26" s="24"/>
    </row>
    <row r="27" spans="1:34" ht="14.45" customHeight="1">
      <c r="A27" s="24"/>
      <c r="B27" s="164" t="s">
        <v>172</v>
      </c>
      <c r="C27" s="166">
        <v>253.4</v>
      </c>
      <c r="D27" s="15"/>
      <c r="E27" s="456" t="s">
        <v>441</v>
      </c>
      <c r="F27" s="457"/>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row>
    <row r="28" spans="1:34" ht="42" customHeight="1">
      <c r="A28" s="24"/>
      <c r="B28" s="164" t="s">
        <v>173</v>
      </c>
      <c r="C28" s="165">
        <v>1833</v>
      </c>
      <c r="D28" s="15"/>
      <c r="E28" s="15"/>
      <c r="F28" s="15"/>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row>
    <row r="29" spans="1:34">
      <c r="A29" s="15"/>
      <c r="B29" s="164" t="s">
        <v>174</v>
      </c>
      <c r="C29" s="165">
        <v>13.5</v>
      </c>
      <c r="D29" s="15"/>
      <c r="E29" s="463"/>
      <c r="F29" s="463"/>
      <c r="G29" s="463"/>
      <c r="H29" s="463"/>
      <c r="I29" s="463"/>
      <c r="J29" s="463"/>
      <c r="K29" s="463"/>
      <c r="L29" s="24"/>
      <c r="M29" s="24"/>
      <c r="N29" s="24"/>
      <c r="O29" s="24"/>
      <c r="P29" s="24"/>
      <c r="Q29" s="24"/>
      <c r="R29" s="24"/>
      <c r="S29" s="24"/>
      <c r="T29" s="24"/>
      <c r="U29" s="24"/>
      <c r="V29" s="24"/>
      <c r="W29" s="24"/>
      <c r="X29" s="24"/>
      <c r="Y29" s="24"/>
      <c r="Z29" s="24"/>
      <c r="AA29" s="24"/>
      <c r="AB29" s="24"/>
      <c r="AC29" s="24"/>
      <c r="AD29" s="24"/>
      <c r="AE29" s="24"/>
      <c r="AF29" s="24"/>
      <c r="AG29" s="24"/>
      <c r="AH29" s="24"/>
    </row>
    <row r="30" spans="1:34" ht="45" customHeight="1">
      <c r="A30" s="15"/>
      <c r="B30" s="163" t="s">
        <v>348</v>
      </c>
      <c r="C30" s="166">
        <v>0.53800000000000003</v>
      </c>
      <c r="D30" s="15"/>
      <c r="E30" s="467" t="s">
        <v>175</v>
      </c>
      <c r="F30" s="442" t="s">
        <v>176</v>
      </c>
      <c r="G30" s="442" t="s">
        <v>177</v>
      </c>
      <c r="H30" s="469" t="s">
        <v>178</v>
      </c>
      <c r="I30" s="469"/>
      <c r="J30" s="464" t="s">
        <v>179</v>
      </c>
      <c r="K30" s="465" t="s">
        <v>180</v>
      </c>
      <c r="L30" s="24"/>
      <c r="M30" s="24"/>
      <c r="N30" s="24"/>
      <c r="O30" s="24"/>
      <c r="P30" s="24"/>
      <c r="Q30" s="15"/>
      <c r="R30" s="15"/>
      <c r="S30" s="15"/>
      <c r="T30" s="15"/>
      <c r="U30" s="15"/>
      <c r="V30" s="15"/>
      <c r="W30" s="15"/>
      <c r="X30" s="15"/>
      <c r="Y30" s="24"/>
      <c r="Z30" s="24"/>
      <c r="AA30" s="24"/>
      <c r="AB30" s="24"/>
      <c r="AC30" s="24"/>
      <c r="AD30" s="24"/>
      <c r="AE30" s="24"/>
      <c r="AF30" s="24"/>
      <c r="AG30" s="24"/>
      <c r="AH30" s="24"/>
    </row>
    <row r="31" spans="1:34">
      <c r="A31" s="24"/>
      <c r="B31" s="163" t="s">
        <v>181</v>
      </c>
      <c r="C31" s="166">
        <v>12952</v>
      </c>
      <c r="D31" s="15"/>
      <c r="E31" s="468"/>
      <c r="F31" s="443"/>
      <c r="G31" s="443"/>
      <c r="H31" s="173" t="s">
        <v>182</v>
      </c>
      <c r="I31" s="173" t="s">
        <v>183</v>
      </c>
      <c r="J31" s="455"/>
      <c r="K31" s="466"/>
      <c r="L31" s="24"/>
      <c r="M31" s="24"/>
      <c r="N31" s="24"/>
      <c r="O31" s="24"/>
      <c r="P31" s="24"/>
      <c r="Q31" s="15"/>
      <c r="R31" s="15"/>
      <c r="S31" s="15"/>
      <c r="T31" s="15"/>
      <c r="U31" s="15"/>
      <c r="V31" s="15"/>
      <c r="W31" s="15"/>
      <c r="X31" s="15"/>
      <c r="Y31" s="24"/>
      <c r="Z31" s="24"/>
      <c r="AA31" s="24"/>
      <c r="AB31" s="24"/>
      <c r="AC31" s="24"/>
      <c r="AD31" s="24"/>
      <c r="AE31" s="24"/>
      <c r="AF31" s="24"/>
      <c r="AG31" s="24"/>
      <c r="AH31" s="24"/>
    </row>
    <row r="32" spans="1:34">
      <c r="A32" s="24"/>
      <c r="B32" s="167" t="s">
        <v>184</v>
      </c>
      <c r="C32" s="166">
        <v>7.0000000000000001E-3</v>
      </c>
      <c r="D32" s="15"/>
      <c r="E32" s="174" t="s">
        <v>185</v>
      </c>
      <c r="F32" s="175">
        <v>0</v>
      </c>
      <c r="G32" s="46">
        <v>0</v>
      </c>
      <c r="H32" s="32">
        <v>0</v>
      </c>
      <c r="I32" s="32">
        <v>0</v>
      </c>
      <c r="J32" s="109">
        <v>1000</v>
      </c>
      <c r="K32" s="110">
        <v>0</v>
      </c>
      <c r="L32" s="24"/>
      <c r="M32" s="24"/>
      <c r="N32" s="24"/>
      <c r="O32" s="24"/>
      <c r="P32" s="24"/>
      <c r="Q32" s="15"/>
      <c r="R32" s="15"/>
      <c r="S32" s="15"/>
      <c r="T32" s="15"/>
      <c r="U32" s="15"/>
      <c r="V32" s="15"/>
      <c r="W32" s="15"/>
      <c r="X32" s="15"/>
      <c r="Y32" s="24"/>
      <c r="Z32" s="24"/>
      <c r="AA32" s="24"/>
      <c r="AB32" s="24"/>
      <c r="AC32" s="24"/>
      <c r="AD32" s="24"/>
      <c r="AE32" s="24"/>
      <c r="AF32" s="24"/>
      <c r="AG32" s="24"/>
      <c r="AH32" s="24"/>
    </row>
    <row r="33" spans="1:34">
      <c r="A33" s="24"/>
      <c r="B33" s="167" t="s">
        <v>186</v>
      </c>
      <c r="C33" s="166">
        <v>8.5000000000000006E-3</v>
      </c>
      <c r="D33" s="15"/>
      <c r="E33" s="174" t="s">
        <v>187</v>
      </c>
      <c r="F33" s="175">
        <v>50</v>
      </c>
      <c r="G33" s="46">
        <v>1</v>
      </c>
      <c r="H33" s="32">
        <v>105</v>
      </c>
      <c r="I33" s="32">
        <v>149</v>
      </c>
      <c r="J33" s="109">
        <v>1000</v>
      </c>
      <c r="K33" s="110">
        <v>0</v>
      </c>
      <c r="L33" s="24"/>
      <c r="M33" s="24"/>
      <c r="N33" s="24"/>
      <c r="O33" s="24"/>
      <c r="P33" s="24"/>
      <c r="Q33" s="15"/>
      <c r="R33" s="100"/>
      <c r="S33" s="100"/>
      <c r="T33" s="100"/>
      <c r="U33" s="101"/>
      <c r="V33" s="15"/>
      <c r="W33" s="15"/>
      <c r="X33" s="15"/>
      <c r="Y33" s="24"/>
      <c r="Z33" s="24"/>
      <c r="AA33" s="24"/>
      <c r="AB33" s="24"/>
      <c r="AC33" s="24"/>
      <c r="AD33" s="24"/>
      <c r="AE33" s="24"/>
      <c r="AF33" s="24"/>
      <c r="AG33" s="24"/>
      <c r="AH33" s="24"/>
    </row>
    <row r="34" spans="1:34">
      <c r="A34" s="24"/>
      <c r="B34" s="167" t="s">
        <v>188</v>
      </c>
      <c r="C34" s="166">
        <v>5362.4</v>
      </c>
      <c r="D34" s="15"/>
      <c r="E34" s="174" t="s">
        <v>189</v>
      </c>
      <c r="F34" s="175">
        <v>15</v>
      </c>
      <c r="G34" s="46">
        <v>0.4</v>
      </c>
      <c r="H34" s="32">
        <v>68</v>
      </c>
      <c r="I34" s="32">
        <v>84</v>
      </c>
      <c r="J34" s="109">
        <v>1000</v>
      </c>
      <c r="K34" s="110">
        <v>0</v>
      </c>
      <c r="L34" s="24"/>
      <c r="M34" s="24"/>
      <c r="N34" s="24"/>
      <c r="O34" s="24"/>
      <c r="P34" s="24"/>
      <c r="Q34" s="15"/>
      <c r="R34" s="15"/>
      <c r="S34" s="15"/>
      <c r="T34" s="15"/>
      <c r="U34" s="15"/>
      <c r="V34" s="15"/>
      <c r="W34" s="15"/>
      <c r="X34" s="15"/>
      <c r="Y34" s="24"/>
      <c r="Z34" s="24"/>
      <c r="AA34" s="24"/>
      <c r="AB34" s="24"/>
      <c r="AC34" s="24"/>
      <c r="AD34" s="24"/>
      <c r="AE34" s="24"/>
      <c r="AF34" s="24"/>
      <c r="AG34" s="24"/>
      <c r="AH34" s="24"/>
    </row>
    <row r="35" spans="1:34">
      <c r="A35" s="24"/>
      <c r="B35" s="167" t="s">
        <v>190</v>
      </c>
      <c r="C35" s="166">
        <v>1711</v>
      </c>
      <c r="D35" s="15"/>
      <c r="E35" s="174" t="s">
        <v>191</v>
      </c>
      <c r="F35" s="175">
        <v>30</v>
      </c>
      <c r="G35" s="46">
        <v>1</v>
      </c>
      <c r="H35" s="32">
        <v>86</v>
      </c>
      <c r="I35" s="32">
        <v>116</v>
      </c>
      <c r="J35" s="109">
        <v>1000</v>
      </c>
      <c r="K35" s="110">
        <v>0</v>
      </c>
      <c r="L35" s="24"/>
      <c r="M35" s="24"/>
      <c r="N35" s="24"/>
      <c r="O35" s="24"/>
      <c r="P35" s="24"/>
      <c r="Q35" s="15"/>
      <c r="R35" s="15"/>
      <c r="S35" s="15"/>
      <c r="T35" s="15"/>
      <c r="U35" s="15"/>
      <c r="V35" s="15"/>
      <c r="W35" s="15"/>
      <c r="X35" s="15"/>
      <c r="Y35" s="24"/>
      <c r="Z35" s="24"/>
      <c r="AA35" s="24"/>
      <c r="AB35" s="24"/>
      <c r="AC35" s="24"/>
      <c r="AD35" s="24"/>
      <c r="AE35" s="24"/>
      <c r="AF35" s="24"/>
      <c r="AG35" s="24"/>
      <c r="AH35" s="24"/>
    </row>
    <row r="36" spans="1:34">
      <c r="A36" s="24"/>
      <c r="B36" s="167" t="s">
        <v>192</v>
      </c>
      <c r="C36" s="166">
        <v>106.3</v>
      </c>
      <c r="D36" s="15"/>
      <c r="E36" s="174" t="s">
        <v>193</v>
      </c>
      <c r="F36" s="175">
        <v>0</v>
      </c>
      <c r="G36" s="46">
        <v>0</v>
      </c>
      <c r="H36" s="32">
        <v>76</v>
      </c>
      <c r="I36" s="32">
        <v>64</v>
      </c>
      <c r="J36" s="109">
        <v>55</v>
      </c>
      <c r="K36" s="110">
        <v>0.52</v>
      </c>
      <c r="L36" s="24"/>
      <c r="M36" s="24"/>
      <c r="N36" s="24"/>
      <c r="O36" s="24"/>
      <c r="P36" s="24"/>
      <c r="Q36" s="24"/>
      <c r="R36" s="24"/>
      <c r="S36" s="24"/>
      <c r="T36" s="24"/>
      <c r="U36" s="24"/>
      <c r="V36" s="24"/>
      <c r="W36" s="24"/>
      <c r="X36" s="24"/>
      <c r="Y36" s="24"/>
      <c r="Z36" s="24"/>
      <c r="AA36" s="24"/>
      <c r="AB36" s="24"/>
      <c r="AC36" s="24"/>
      <c r="AD36" s="24"/>
      <c r="AE36" s="24"/>
      <c r="AF36" s="24"/>
      <c r="AG36" s="24"/>
      <c r="AH36" s="24"/>
    </row>
    <row r="37" spans="1:34">
      <c r="A37" s="24"/>
      <c r="B37" s="167" t="s">
        <v>194</v>
      </c>
      <c r="C37" s="166">
        <v>362.5</v>
      </c>
      <c r="D37" s="15"/>
      <c r="E37" s="174" t="s">
        <v>195</v>
      </c>
      <c r="F37" s="175">
        <v>0</v>
      </c>
      <c r="G37" s="46">
        <v>0</v>
      </c>
      <c r="H37" s="32">
        <v>76</v>
      </c>
      <c r="I37" s="32">
        <v>64</v>
      </c>
      <c r="J37" s="109">
        <v>120</v>
      </c>
      <c r="K37" s="110">
        <v>0.41</v>
      </c>
      <c r="L37" s="24"/>
      <c r="M37" s="24"/>
      <c r="N37" s="24"/>
      <c r="O37" s="24"/>
      <c r="P37" s="24"/>
      <c r="Q37" s="24"/>
      <c r="R37" s="24"/>
      <c r="S37" s="24"/>
      <c r="T37" s="24"/>
      <c r="U37" s="24"/>
      <c r="V37" s="24"/>
      <c r="W37" s="24"/>
      <c r="X37" s="24"/>
      <c r="Y37" s="24"/>
      <c r="Z37" s="24"/>
      <c r="AA37" s="24"/>
      <c r="AB37" s="24"/>
      <c r="AC37" s="24"/>
      <c r="AD37" s="24"/>
      <c r="AE37" s="24"/>
      <c r="AF37" s="24"/>
      <c r="AG37" s="24"/>
      <c r="AH37" s="24"/>
    </row>
    <row r="38" spans="1:34">
      <c r="A38" s="24"/>
      <c r="B38" s="167" t="s">
        <v>196</v>
      </c>
      <c r="C38" s="166">
        <v>65</v>
      </c>
      <c r="D38" s="15"/>
      <c r="E38" s="174" t="s">
        <v>197</v>
      </c>
      <c r="F38" s="175">
        <v>120</v>
      </c>
      <c r="G38" s="46">
        <v>4</v>
      </c>
      <c r="H38" s="32">
        <v>39</v>
      </c>
      <c r="I38" s="32">
        <v>65</v>
      </c>
      <c r="J38" s="109">
        <v>165</v>
      </c>
      <c r="K38" s="110">
        <v>0.61</v>
      </c>
      <c r="L38" s="24"/>
      <c r="M38" s="24"/>
      <c r="N38" s="24"/>
      <c r="O38" s="24"/>
      <c r="P38" s="24"/>
      <c r="Q38" s="24"/>
      <c r="R38" s="24"/>
      <c r="S38" s="24"/>
      <c r="T38" s="24"/>
      <c r="U38" s="24"/>
      <c r="V38" s="24"/>
      <c r="W38" s="24"/>
      <c r="X38" s="24"/>
      <c r="Y38" s="24"/>
      <c r="Z38" s="24"/>
      <c r="AA38" s="24"/>
      <c r="AB38" s="24"/>
      <c r="AC38" s="24"/>
      <c r="AD38" s="24"/>
      <c r="AE38" s="24"/>
      <c r="AF38" s="24"/>
      <c r="AG38" s="24"/>
      <c r="AH38" s="24"/>
    </row>
    <row r="39" spans="1:34">
      <c r="A39" s="24"/>
      <c r="B39" s="167" t="s">
        <v>198</v>
      </c>
      <c r="C39" s="166">
        <v>12.5</v>
      </c>
      <c r="D39" s="15"/>
      <c r="E39" s="174" t="s">
        <v>199</v>
      </c>
      <c r="F39" s="175">
        <v>180</v>
      </c>
      <c r="G39" s="46">
        <v>4.4000000000000004</v>
      </c>
      <c r="H39" s="32">
        <v>39</v>
      </c>
      <c r="I39" s="32">
        <v>65</v>
      </c>
      <c r="J39" s="109">
        <v>424</v>
      </c>
      <c r="K39" s="110">
        <v>0.61</v>
      </c>
      <c r="L39" s="24"/>
      <c r="M39" s="24"/>
      <c r="N39" s="24"/>
      <c r="O39" s="24"/>
      <c r="P39" s="24"/>
      <c r="Q39" s="24"/>
      <c r="R39" s="24"/>
      <c r="S39" s="24"/>
      <c r="T39" s="24"/>
      <c r="U39" s="24"/>
      <c r="V39" s="24"/>
      <c r="W39" s="24"/>
      <c r="X39" s="24"/>
      <c r="Y39" s="24"/>
      <c r="Z39" s="24"/>
      <c r="AA39" s="24"/>
      <c r="AB39" s="24"/>
      <c r="AC39" s="24"/>
      <c r="AD39" s="24"/>
      <c r="AE39" s="24"/>
      <c r="AF39" s="24"/>
      <c r="AG39" s="24"/>
      <c r="AH39" s="24"/>
    </row>
    <row r="40" spans="1:34">
      <c r="A40" s="24"/>
      <c r="B40" s="167" t="s">
        <v>200</v>
      </c>
      <c r="C40" s="166">
        <v>8800</v>
      </c>
      <c r="D40" s="15"/>
      <c r="E40" s="174" t="s">
        <v>201</v>
      </c>
      <c r="F40" s="175">
        <v>100</v>
      </c>
      <c r="G40" s="46">
        <v>3</v>
      </c>
      <c r="H40" s="32">
        <v>58</v>
      </c>
      <c r="I40" s="32">
        <v>64</v>
      </c>
      <c r="J40" s="109">
        <v>158</v>
      </c>
      <c r="K40" s="110">
        <v>0.51</v>
      </c>
      <c r="L40" s="24"/>
      <c r="M40" s="24"/>
      <c r="N40" s="24"/>
      <c r="O40" s="24"/>
      <c r="P40" s="24"/>
      <c r="Q40" s="24"/>
      <c r="R40" s="24"/>
      <c r="S40" s="24"/>
      <c r="T40" s="24"/>
      <c r="U40" s="24"/>
      <c r="V40" s="24"/>
      <c r="W40" s="24"/>
      <c r="X40" s="24"/>
      <c r="Y40" s="24"/>
      <c r="Z40" s="24"/>
      <c r="AA40" s="24"/>
      <c r="AB40" s="24"/>
      <c r="AC40" s="24"/>
      <c r="AD40" s="24"/>
      <c r="AE40" s="24"/>
      <c r="AF40" s="24"/>
      <c r="AG40" s="24"/>
      <c r="AH40" s="24"/>
    </row>
    <row r="41" spans="1:34">
      <c r="A41" s="24"/>
      <c r="B41" s="167" t="s">
        <v>202</v>
      </c>
      <c r="C41" s="166">
        <v>1500</v>
      </c>
      <c r="D41" s="15"/>
      <c r="E41" s="174" t="s">
        <v>203</v>
      </c>
      <c r="F41" s="175">
        <v>70</v>
      </c>
      <c r="G41" s="46">
        <v>1</v>
      </c>
      <c r="H41" s="32">
        <v>8</v>
      </c>
      <c r="I41" s="32">
        <v>11</v>
      </c>
      <c r="J41" s="109">
        <v>52</v>
      </c>
      <c r="K41" s="110">
        <v>0.47</v>
      </c>
      <c r="L41" s="24"/>
      <c r="M41" s="24"/>
      <c r="N41" s="24"/>
      <c r="O41" s="24"/>
      <c r="P41" s="24"/>
      <c r="Q41" s="24"/>
      <c r="R41" s="24"/>
      <c r="S41" s="24"/>
      <c r="T41" s="24"/>
      <c r="U41" s="24"/>
      <c r="V41" s="24"/>
      <c r="W41" s="24"/>
      <c r="X41" s="24"/>
      <c r="Y41" s="24"/>
      <c r="Z41" s="24"/>
      <c r="AA41" s="24"/>
      <c r="AB41" s="24"/>
      <c r="AC41" s="24"/>
      <c r="AD41" s="24"/>
      <c r="AE41" s="24"/>
      <c r="AF41" s="24"/>
      <c r="AG41" s="24"/>
      <c r="AH41" s="24"/>
    </row>
    <row r="42" spans="1:34">
      <c r="A42" s="24"/>
      <c r="B42" s="167" t="s">
        <v>204</v>
      </c>
      <c r="C42" s="166">
        <v>2965.8</v>
      </c>
      <c r="D42" s="15"/>
      <c r="E42" s="174" t="s">
        <v>205</v>
      </c>
      <c r="F42" s="175">
        <v>0</v>
      </c>
      <c r="G42" s="46">
        <v>0</v>
      </c>
      <c r="H42" s="32">
        <v>8</v>
      </c>
      <c r="I42" s="32">
        <v>11</v>
      </c>
      <c r="J42" s="109">
        <v>83</v>
      </c>
      <c r="K42" s="110">
        <v>0.39</v>
      </c>
      <c r="L42" s="24"/>
      <c r="M42" s="24"/>
      <c r="N42" s="24"/>
      <c r="O42" s="24"/>
      <c r="P42" s="24"/>
      <c r="Q42" s="24"/>
      <c r="R42" s="24"/>
      <c r="S42" s="24"/>
      <c r="T42" s="24"/>
      <c r="U42" s="24"/>
      <c r="V42" s="24"/>
      <c r="W42" s="24"/>
      <c r="X42" s="24"/>
      <c r="Y42" s="24"/>
      <c r="Z42" s="24"/>
      <c r="AA42" s="24"/>
      <c r="AB42" s="24"/>
      <c r="AC42" s="24"/>
      <c r="AD42" s="24"/>
      <c r="AE42" s="24"/>
      <c r="AF42" s="24"/>
      <c r="AG42" s="24"/>
      <c r="AH42" s="24"/>
    </row>
    <row r="43" spans="1:34" ht="14.45" customHeight="1">
      <c r="A43" s="24"/>
      <c r="B43" s="167" t="s">
        <v>206</v>
      </c>
      <c r="C43" s="166">
        <v>44.9</v>
      </c>
      <c r="D43" s="15"/>
      <c r="E43" s="174" t="s">
        <v>207</v>
      </c>
      <c r="F43" s="175">
        <v>220</v>
      </c>
      <c r="G43" s="46">
        <v>5</v>
      </c>
      <c r="H43" s="32">
        <v>8</v>
      </c>
      <c r="I43" s="32">
        <v>11</v>
      </c>
      <c r="J43" s="109">
        <v>50</v>
      </c>
      <c r="K43" s="110">
        <v>0.56999999999999995</v>
      </c>
      <c r="L43" s="24"/>
      <c r="M43" s="24"/>
      <c r="N43" s="24"/>
      <c r="O43" s="24"/>
      <c r="P43" s="24"/>
      <c r="Q43" s="24"/>
      <c r="R43" s="24"/>
      <c r="S43" s="24"/>
      <c r="T43" s="24"/>
      <c r="U43" s="24"/>
      <c r="V43" s="24"/>
      <c r="W43" s="24"/>
      <c r="X43" s="24"/>
      <c r="Y43" s="24"/>
      <c r="Z43" s="24"/>
      <c r="AA43" s="24"/>
      <c r="AB43" s="24"/>
      <c r="AC43" s="24"/>
      <c r="AD43" s="24"/>
      <c r="AE43" s="24"/>
      <c r="AF43" s="24"/>
      <c r="AG43" s="24"/>
      <c r="AH43" s="24"/>
    </row>
    <row r="44" spans="1:34" ht="15.75">
      <c r="A44" s="24"/>
      <c r="B44" s="168" t="s">
        <v>349</v>
      </c>
      <c r="C44" s="166">
        <v>0.46</v>
      </c>
      <c r="D44" s="15"/>
      <c r="E44" s="174" t="s">
        <v>208</v>
      </c>
      <c r="F44" s="175">
        <v>130</v>
      </c>
      <c r="G44" s="46">
        <v>2.4</v>
      </c>
      <c r="H44" s="32">
        <v>8</v>
      </c>
      <c r="I44" s="32">
        <v>11</v>
      </c>
      <c r="J44" s="109">
        <v>24</v>
      </c>
      <c r="K44" s="110">
        <v>0.3</v>
      </c>
      <c r="L44" s="24"/>
      <c r="M44" s="24"/>
      <c r="N44" s="24"/>
      <c r="O44" s="24"/>
      <c r="P44" s="24"/>
      <c r="Q44" s="24"/>
      <c r="R44" s="24"/>
      <c r="S44" s="24"/>
      <c r="T44" s="24"/>
      <c r="U44" s="24"/>
      <c r="V44" s="24"/>
      <c r="W44" s="24"/>
      <c r="X44" s="24"/>
      <c r="Y44" s="24"/>
      <c r="Z44" s="24"/>
      <c r="AA44" s="24"/>
      <c r="AB44" s="24"/>
      <c r="AC44" s="24"/>
      <c r="AD44" s="24"/>
      <c r="AE44" s="24"/>
      <c r="AF44" s="24"/>
      <c r="AG44" s="24"/>
      <c r="AH44" s="24"/>
    </row>
    <row r="45" spans="1:34">
      <c r="A45" s="24"/>
      <c r="B45" s="167" t="s">
        <v>209</v>
      </c>
      <c r="C45" s="166">
        <v>24</v>
      </c>
      <c r="D45" s="15"/>
      <c r="E45" s="174" t="s">
        <v>210</v>
      </c>
      <c r="F45" s="175">
        <v>140</v>
      </c>
      <c r="G45" s="46">
        <v>1</v>
      </c>
      <c r="H45" s="32">
        <v>8</v>
      </c>
      <c r="I45" s="32">
        <v>11</v>
      </c>
      <c r="J45" s="109">
        <v>40</v>
      </c>
      <c r="K45" s="110">
        <v>0.43</v>
      </c>
      <c r="L45" s="24"/>
      <c r="M45" s="24"/>
      <c r="N45" s="24"/>
      <c r="O45" s="24"/>
      <c r="P45" s="24"/>
      <c r="Q45" s="24"/>
      <c r="R45" s="24"/>
      <c r="S45" s="24"/>
      <c r="T45" s="24"/>
      <c r="U45" s="24"/>
      <c r="V45" s="24"/>
      <c r="W45" s="24"/>
      <c r="X45" s="24"/>
      <c r="Y45" s="24"/>
      <c r="Z45" s="24"/>
      <c r="AA45" s="24"/>
      <c r="AB45" s="24"/>
      <c r="AC45" s="24"/>
      <c r="AD45" s="24"/>
      <c r="AE45" s="24"/>
      <c r="AF45" s="24"/>
      <c r="AG45" s="24"/>
      <c r="AH45" s="24"/>
    </row>
    <row r="46" spans="1:34">
      <c r="A46" s="24"/>
      <c r="B46" s="167" t="s">
        <v>211</v>
      </c>
      <c r="C46" s="166">
        <v>1.2</v>
      </c>
      <c r="D46" s="15"/>
      <c r="E46" s="174" t="s">
        <v>212</v>
      </c>
      <c r="F46" s="175">
        <v>300</v>
      </c>
      <c r="G46" s="46">
        <v>7</v>
      </c>
      <c r="H46" s="32">
        <v>6</v>
      </c>
      <c r="I46" s="32">
        <v>14</v>
      </c>
      <c r="J46" s="109">
        <v>46</v>
      </c>
      <c r="K46" s="110">
        <v>0.65</v>
      </c>
      <c r="L46" s="24"/>
      <c r="M46" s="24"/>
      <c r="N46" s="24"/>
      <c r="O46" s="24"/>
      <c r="P46" s="24"/>
      <c r="Q46" s="24"/>
      <c r="R46" s="24"/>
      <c r="S46" s="24"/>
      <c r="T46" s="24"/>
      <c r="U46" s="24"/>
      <c r="V46" s="24"/>
      <c r="W46" s="24"/>
      <c r="X46" s="24"/>
      <c r="Y46" s="24"/>
      <c r="Z46" s="24"/>
      <c r="AA46" s="24"/>
      <c r="AB46" s="24"/>
      <c r="AC46" s="24"/>
      <c r="AD46" s="24"/>
      <c r="AE46" s="24"/>
      <c r="AF46" s="24"/>
      <c r="AG46" s="24"/>
      <c r="AH46" s="24"/>
    </row>
    <row r="47" spans="1:34">
      <c r="A47" s="24"/>
      <c r="B47" s="169" t="s">
        <v>213</v>
      </c>
      <c r="C47" s="166">
        <v>7.4999999999999997E-2</v>
      </c>
      <c r="D47" s="15"/>
      <c r="E47" s="174" t="s">
        <v>214</v>
      </c>
      <c r="F47" s="175">
        <v>180</v>
      </c>
      <c r="G47" s="46">
        <v>5</v>
      </c>
      <c r="H47" s="32">
        <v>6</v>
      </c>
      <c r="I47" s="32">
        <v>14</v>
      </c>
      <c r="J47" s="109">
        <v>46</v>
      </c>
      <c r="K47" s="110">
        <v>0.65</v>
      </c>
      <c r="L47" s="24"/>
      <c r="M47" s="24"/>
      <c r="N47" s="24"/>
      <c r="O47" s="24"/>
      <c r="P47" s="24"/>
      <c r="Q47" s="24"/>
      <c r="R47" s="24"/>
      <c r="S47" s="24"/>
      <c r="T47" s="24"/>
      <c r="U47" s="24"/>
      <c r="V47" s="24"/>
      <c r="W47" s="24"/>
      <c r="X47" s="24"/>
      <c r="Y47" s="24"/>
      <c r="Z47" s="24"/>
      <c r="AA47" s="24"/>
      <c r="AB47" s="24"/>
      <c r="AC47" s="24"/>
      <c r="AD47" s="24"/>
      <c r="AE47" s="24"/>
      <c r="AF47" s="24"/>
      <c r="AG47" s="24"/>
      <c r="AH47" s="24"/>
    </row>
    <row r="48" spans="1:34">
      <c r="A48" s="24"/>
      <c r="B48" s="169" t="s">
        <v>215</v>
      </c>
      <c r="C48" s="166">
        <v>0.21</v>
      </c>
      <c r="D48" s="15"/>
      <c r="E48" s="174" t="s">
        <v>216</v>
      </c>
      <c r="F48" s="175">
        <v>130</v>
      </c>
      <c r="G48" s="46">
        <v>2.4</v>
      </c>
      <c r="H48" s="32">
        <v>6</v>
      </c>
      <c r="I48" s="32">
        <v>14</v>
      </c>
      <c r="J48" s="109">
        <v>46</v>
      </c>
      <c r="K48" s="110">
        <v>0.65</v>
      </c>
      <c r="L48" s="24"/>
      <c r="M48" s="24"/>
      <c r="N48" s="24"/>
      <c r="O48" s="24"/>
      <c r="P48" s="24"/>
      <c r="Q48" s="24"/>
      <c r="R48" s="24"/>
      <c r="S48" s="24"/>
      <c r="T48" s="24"/>
      <c r="U48" s="24"/>
      <c r="V48" s="24"/>
      <c r="W48" s="24"/>
      <c r="X48" s="24"/>
      <c r="Y48" s="24"/>
      <c r="Z48" s="24"/>
      <c r="AA48" s="24"/>
      <c r="AB48" s="24"/>
      <c r="AC48" s="24"/>
      <c r="AD48" s="24"/>
      <c r="AE48" s="24"/>
      <c r="AF48" s="24"/>
      <c r="AG48" s="24"/>
      <c r="AH48" s="24"/>
    </row>
    <row r="49" spans="1:34" ht="15.75">
      <c r="A49" s="24"/>
      <c r="B49" s="169" t="s">
        <v>350</v>
      </c>
      <c r="C49" s="166">
        <v>0.14000000000000001</v>
      </c>
      <c r="D49" s="15"/>
      <c r="E49" s="174" t="s">
        <v>217</v>
      </c>
      <c r="F49" s="175">
        <v>70</v>
      </c>
      <c r="G49" s="46">
        <v>1</v>
      </c>
      <c r="H49" s="32">
        <v>6</v>
      </c>
      <c r="I49" s="32">
        <v>14</v>
      </c>
      <c r="J49" s="109">
        <v>46</v>
      </c>
      <c r="K49" s="110">
        <v>0.65</v>
      </c>
      <c r="L49" s="24"/>
      <c r="M49" s="24"/>
      <c r="N49" s="24"/>
      <c r="O49" s="24"/>
      <c r="P49" s="24"/>
      <c r="Q49" s="24"/>
      <c r="R49" s="24"/>
      <c r="S49" s="24"/>
      <c r="T49" s="24"/>
      <c r="U49" s="24"/>
      <c r="V49" s="24"/>
      <c r="W49" s="24"/>
      <c r="X49" s="24"/>
      <c r="Y49" s="24"/>
      <c r="Z49" s="24"/>
      <c r="AA49" s="24"/>
      <c r="AB49" s="24"/>
      <c r="AC49" s="24"/>
      <c r="AD49" s="24"/>
      <c r="AE49" s="24"/>
      <c r="AF49" s="24"/>
      <c r="AG49" s="24"/>
      <c r="AH49" s="24"/>
    </row>
    <row r="50" spans="1:34" ht="15.75">
      <c r="A50" s="24"/>
      <c r="B50" s="169" t="s">
        <v>351</v>
      </c>
      <c r="C50" s="166">
        <v>7.0000000000000007E-2</v>
      </c>
      <c r="D50" s="15"/>
      <c r="E50" s="174" t="s">
        <v>218</v>
      </c>
      <c r="F50" s="175">
        <v>0</v>
      </c>
      <c r="G50" s="46">
        <v>0</v>
      </c>
      <c r="H50" s="32">
        <v>6</v>
      </c>
      <c r="I50" s="32">
        <v>14</v>
      </c>
      <c r="J50" s="109">
        <v>46</v>
      </c>
      <c r="K50" s="110">
        <v>0.65</v>
      </c>
      <c r="L50" s="24"/>
      <c r="M50" s="24"/>
      <c r="N50" s="24"/>
      <c r="O50" s="24"/>
      <c r="P50" s="24"/>
      <c r="Q50" s="24"/>
      <c r="R50" s="24"/>
      <c r="S50" s="24"/>
      <c r="T50" s="24"/>
      <c r="U50" s="24"/>
      <c r="V50" s="24"/>
      <c r="W50" s="24"/>
      <c r="X50" s="24"/>
      <c r="Y50" s="24"/>
      <c r="Z50" s="24"/>
      <c r="AA50" s="24"/>
      <c r="AB50" s="24"/>
      <c r="AC50" s="24"/>
      <c r="AD50" s="24"/>
      <c r="AE50" s="24"/>
      <c r="AF50" s="24"/>
      <c r="AG50" s="24"/>
      <c r="AH50" s="24"/>
    </row>
    <row r="51" spans="1:34" ht="20.25" customHeight="1">
      <c r="A51" s="24"/>
      <c r="B51" s="167" t="s">
        <v>219</v>
      </c>
      <c r="C51" s="166">
        <v>0.06</v>
      </c>
      <c r="D51" s="15"/>
      <c r="E51" s="174" t="s">
        <v>220</v>
      </c>
      <c r="F51" s="175">
        <v>140</v>
      </c>
      <c r="G51" s="46">
        <v>1</v>
      </c>
      <c r="H51" s="32">
        <v>6</v>
      </c>
      <c r="I51" s="32">
        <v>14</v>
      </c>
      <c r="J51" s="109">
        <v>46</v>
      </c>
      <c r="K51" s="110">
        <v>0.65</v>
      </c>
      <c r="L51" s="24"/>
      <c r="M51" s="24"/>
      <c r="N51" s="24"/>
      <c r="O51" s="24"/>
      <c r="P51" s="24"/>
      <c r="Q51" s="24"/>
      <c r="R51" s="24"/>
      <c r="S51" s="24"/>
      <c r="T51" s="24"/>
      <c r="U51" s="24"/>
      <c r="V51" s="24"/>
      <c r="W51" s="24"/>
      <c r="X51" s="24"/>
      <c r="Y51" s="24"/>
      <c r="Z51" s="24"/>
      <c r="AA51" s="24"/>
      <c r="AB51" s="24"/>
      <c r="AC51" s="24"/>
      <c r="AD51" s="24"/>
      <c r="AE51" s="24"/>
      <c r="AF51" s="24"/>
      <c r="AG51" s="24"/>
      <c r="AH51" s="24"/>
    </row>
    <row r="52" spans="1:34" s="24" customFormat="1" ht="15" customHeight="1">
      <c r="B52" s="456" t="s">
        <v>441</v>
      </c>
      <c r="C52" s="457"/>
      <c r="D52" s="15"/>
      <c r="E52" s="458" t="s">
        <v>430</v>
      </c>
      <c r="F52" s="459"/>
      <c r="G52" s="459"/>
      <c r="H52" s="459"/>
      <c r="I52" s="459"/>
      <c r="J52" s="459"/>
      <c r="K52" s="460"/>
      <c r="L52" s="15"/>
      <c r="M52" s="15"/>
      <c r="N52" s="15"/>
      <c r="O52" s="15"/>
      <c r="P52" s="15"/>
    </row>
    <row r="53" spans="1:34" s="24" customFormat="1" ht="36" customHeight="1">
      <c r="D53" s="15"/>
      <c r="E53" s="15"/>
      <c r="F53" s="15"/>
      <c r="G53" s="46"/>
      <c r="H53" s="32"/>
      <c r="I53" s="32"/>
      <c r="J53" s="109"/>
      <c r="K53" s="109"/>
    </row>
    <row r="54" spans="1:34">
      <c r="A54" s="24"/>
      <c r="B54" s="233"/>
      <c r="C54" s="24"/>
      <c r="D54" s="24"/>
      <c r="E54" s="119"/>
      <c r="F54" s="24"/>
      <c r="G54" s="24"/>
      <c r="H54" s="62"/>
      <c r="I54" s="24"/>
      <c r="J54" s="24"/>
      <c r="K54" s="24"/>
      <c r="L54" s="24"/>
      <c r="M54" s="24"/>
      <c r="N54" s="15"/>
      <c r="O54" s="15"/>
      <c r="P54" s="15"/>
      <c r="Q54" s="15"/>
      <c r="R54" s="15"/>
      <c r="S54" s="15"/>
      <c r="T54" s="15"/>
      <c r="U54" s="15"/>
      <c r="V54" s="15"/>
      <c r="W54" s="15"/>
      <c r="X54" s="15"/>
      <c r="Y54" s="24"/>
      <c r="Z54" s="24"/>
      <c r="AA54" s="24"/>
      <c r="AB54" s="24"/>
      <c r="AC54" s="24"/>
      <c r="AD54" s="24"/>
      <c r="AE54" s="24"/>
      <c r="AF54" s="24"/>
      <c r="AG54" s="24"/>
      <c r="AH54" s="24"/>
    </row>
    <row r="55" spans="1:34">
      <c r="A55" s="15"/>
      <c r="B55" s="15"/>
      <c r="C55" s="15"/>
      <c r="D55" s="15"/>
      <c r="E55" s="15"/>
      <c r="F55" s="24"/>
      <c r="G55" s="102"/>
      <c r="H55" s="103"/>
      <c r="I55" s="102"/>
      <c r="J55" s="102"/>
      <c r="K55" s="102"/>
      <c r="L55" s="102"/>
      <c r="M55" s="102"/>
      <c r="N55" s="102"/>
      <c r="O55" s="102"/>
      <c r="P55" s="108"/>
      <c r="Q55" s="108"/>
      <c r="R55" s="108"/>
      <c r="S55" s="15"/>
      <c r="T55" s="15"/>
      <c r="U55" s="15"/>
      <c r="V55" s="15"/>
      <c r="W55" s="15"/>
      <c r="X55" s="15"/>
      <c r="Y55" s="24"/>
      <c r="Z55" s="24"/>
      <c r="AA55" s="24"/>
      <c r="AB55" s="24"/>
      <c r="AC55" s="24"/>
      <c r="AD55" s="24"/>
      <c r="AE55" s="24"/>
      <c r="AF55" s="24"/>
      <c r="AG55" s="24"/>
      <c r="AH55" s="24"/>
    </row>
    <row r="56" spans="1:34" ht="51.75" customHeight="1">
      <c r="A56" s="15"/>
      <c r="B56" s="452" t="s">
        <v>221</v>
      </c>
      <c r="C56" s="451" t="s">
        <v>416</v>
      </c>
      <c r="D56" s="451"/>
      <c r="E56" s="454" t="s">
        <v>417</v>
      </c>
      <c r="F56" s="422" t="s">
        <v>418</v>
      </c>
      <c r="G56" s="422" t="s">
        <v>419</v>
      </c>
      <c r="H56" s="477" t="s">
        <v>420</v>
      </c>
      <c r="I56" s="24"/>
      <c r="J56" s="24"/>
      <c r="K56" s="24"/>
      <c r="L56" s="24"/>
      <c r="M56" s="24"/>
      <c r="N56" s="24"/>
      <c r="O56" s="24"/>
      <c r="Q56" s="101"/>
      <c r="R56" s="101"/>
      <c r="S56" s="101"/>
      <c r="T56" s="101"/>
      <c r="U56" s="101"/>
      <c r="V56" s="101"/>
      <c r="W56" s="15"/>
      <c r="X56" s="15"/>
      <c r="Y56" s="24"/>
      <c r="Z56" s="24"/>
      <c r="AA56" s="24"/>
      <c r="AB56" s="24"/>
      <c r="AC56" s="24"/>
      <c r="AD56" s="24"/>
      <c r="AE56" s="24"/>
      <c r="AF56" s="24"/>
      <c r="AG56" s="24"/>
      <c r="AH56" s="24"/>
    </row>
    <row r="57" spans="1:34">
      <c r="A57" s="15"/>
      <c r="B57" s="453"/>
      <c r="C57" s="228" t="s">
        <v>182</v>
      </c>
      <c r="D57" s="228" t="s">
        <v>183</v>
      </c>
      <c r="E57" s="455"/>
      <c r="F57" s="423"/>
      <c r="G57" s="423"/>
      <c r="H57" s="478"/>
      <c r="I57" s="24"/>
      <c r="J57" s="24"/>
      <c r="K57" s="24"/>
      <c r="L57" s="24"/>
      <c r="M57" s="24"/>
      <c r="N57" s="24"/>
      <c r="O57" s="24"/>
      <c r="Q57" s="108"/>
      <c r="R57" s="108"/>
      <c r="S57" s="15"/>
      <c r="T57" s="15"/>
      <c r="U57" s="15"/>
      <c r="V57" s="15"/>
      <c r="W57" s="15"/>
      <c r="X57" s="15"/>
      <c r="Y57" s="24"/>
      <c r="Z57" s="24"/>
      <c r="AA57" s="24"/>
      <c r="AB57" s="24"/>
      <c r="AC57" s="24"/>
      <c r="AD57" s="24"/>
      <c r="AE57" s="24"/>
      <c r="AF57" s="24"/>
      <c r="AG57" s="24"/>
      <c r="AH57" s="24"/>
    </row>
    <row r="58" spans="1:34">
      <c r="A58" s="15"/>
      <c r="B58" s="237" t="s">
        <v>222</v>
      </c>
      <c r="C58" s="32">
        <v>58.9</v>
      </c>
      <c r="D58" s="32">
        <v>239.6</v>
      </c>
      <c r="E58" s="109">
        <v>3869000</v>
      </c>
      <c r="F58" s="109">
        <v>1692000</v>
      </c>
      <c r="G58" s="177">
        <v>1E-3</v>
      </c>
      <c r="H58" s="238">
        <v>-1.6999999999999999E-3</v>
      </c>
      <c r="I58" s="24"/>
      <c r="J58" s="24"/>
      <c r="K58" s="24"/>
      <c r="L58" s="24"/>
      <c r="M58" s="24"/>
      <c r="N58" s="24"/>
      <c r="O58" s="24"/>
      <c r="Q58" s="15"/>
      <c r="R58" s="15"/>
      <c r="S58" s="15"/>
      <c r="T58" s="15"/>
      <c r="U58" s="15"/>
      <c r="V58" s="15"/>
      <c r="W58" s="15"/>
      <c r="X58" s="15"/>
      <c r="Y58" s="24"/>
      <c r="Z58" s="24"/>
      <c r="AA58" s="24"/>
      <c r="AB58" s="24"/>
      <c r="AC58" s="24"/>
      <c r="AD58" s="24"/>
      <c r="AE58" s="24"/>
      <c r="AF58" s="24"/>
      <c r="AG58" s="24"/>
      <c r="AH58" s="24"/>
    </row>
    <row r="59" spans="1:34">
      <c r="A59" s="15"/>
      <c r="B59" s="237" t="s">
        <v>223</v>
      </c>
      <c r="C59" s="32">
        <v>142</v>
      </c>
      <c r="D59" s="32">
        <v>133.19999999999999</v>
      </c>
      <c r="E59" s="109">
        <v>683400</v>
      </c>
      <c r="F59" s="109">
        <v>394100</v>
      </c>
      <c r="G59" s="177">
        <v>4.0000000000000002E-4</v>
      </c>
      <c r="H59" s="238">
        <v>-5.0000000000000001E-3</v>
      </c>
      <c r="I59" s="24"/>
      <c r="J59" s="24"/>
      <c r="K59" s="24"/>
      <c r="L59" s="24"/>
      <c r="M59" s="24"/>
      <c r="N59" s="24"/>
      <c r="O59" s="24"/>
      <c r="Q59" s="24"/>
      <c r="R59" s="24"/>
      <c r="S59" s="24"/>
      <c r="T59" s="24"/>
      <c r="U59" s="24"/>
      <c r="V59" s="24"/>
      <c r="W59" s="24"/>
      <c r="X59" s="24"/>
      <c r="Y59" s="24"/>
      <c r="Z59" s="24"/>
      <c r="AA59" s="24"/>
      <c r="AB59" s="24"/>
      <c r="AC59" s="24"/>
      <c r="AD59" s="24"/>
      <c r="AE59" s="24"/>
      <c r="AF59" s="24"/>
      <c r="AG59" s="24"/>
      <c r="AH59" s="24"/>
    </row>
    <row r="60" spans="1:34" ht="15" customHeight="1">
      <c r="A60" s="15"/>
      <c r="B60" s="237" t="s">
        <v>224</v>
      </c>
      <c r="C60" s="32">
        <v>100.4</v>
      </c>
      <c r="D60" s="32">
        <v>82.4</v>
      </c>
      <c r="E60" s="109">
        <v>3823000</v>
      </c>
      <c r="F60" s="109">
        <v>817000</v>
      </c>
      <c r="G60" s="177">
        <v>5.5999999999999999E-3</v>
      </c>
      <c r="H60" s="238">
        <v>1.15E-2</v>
      </c>
      <c r="I60" s="24"/>
      <c r="J60" s="24"/>
      <c r="K60" s="24"/>
      <c r="L60" s="24"/>
      <c r="M60" s="24"/>
      <c r="N60" s="24"/>
      <c r="O60" s="24"/>
      <c r="Q60" s="24"/>
      <c r="R60" s="24"/>
      <c r="S60" s="24"/>
      <c r="T60" s="24"/>
      <c r="U60" s="24"/>
      <c r="V60" s="24"/>
      <c r="W60" s="24"/>
      <c r="X60" s="24"/>
      <c r="Y60" s="24"/>
      <c r="Z60" s="24"/>
      <c r="AA60" s="24"/>
      <c r="AB60" s="24"/>
      <c r="AC60" s="24"/>
      <c r="AD60" s="24"/>
      <c r="AE60" s="24"/>
      <c r="AF60" s="24"/>
      <c r="AG60" s="24"/>
      <c r="AH60" s="24"/>
    </row>
    <row r="61" spans="1:34" ht="15" customHeight="1">
      <c r="A61" s="15"/>
      <c r="B61" s="237" t="s">
        <v>225</v>
      </c>
      <c r="C61" s="32">
        <v>187.8</v>
      </c>
      <c r="D61" s="32">
        <v>28.1</v>
      </c>
      <c r="E61" s="109">
        <v>1922000</v>
      </c>
      <c r="F61" s="109">
        <v>75000</v>
      </c>
      <c r="G61" s="177">
        <v>1.5E-3</v>
      </c>
      <c r="H61" s="238">
        <v>-8.0999999999999996E-3</v>
      </c>
      <c r="I61" s="24"/>
      <c r="J61" s="24"/>
      <c r="K61" s="24"/>
      <c r="L61" s="24"/>
      <c r="M61" s="24"/>
      <c r="N61" s="24"/>
      <c r="O61" s="24"/>
      <c r="Q61" s="24"/>
      <c r="R61" s="24"/>
      <c r="S61" s="24"/>
      <c r="T61" s="24"/>
      <c r="U61" s="24"/>
      <c r="V61" s="24"/>
      <c r="W61" s="24"/>
      <c r="X61" s="24"/>
      <c r="Y61" s="24"/>
      <c r="Z61" s="24"/>
      <c r="AA61" s="24"/>
      <c r="AB61" s="24"/>
      <c r="AC61" s="24"/>
      <c r="AD61" s="24"/>
      <c r="AE61" s="24"/>
      <c r="AF61" s="24"/>
      <c r="AG61" s="24"/>
      <c r="AH61" s="24"/>
    </row>
    <row r="62" spans="1:34" ht="15" customHeight="1">
      <c r="A62" s="15"/>
      <c r="B62" s="237" t="s">
        <v>226</v>
      </c>
      <c r="C62" s="32">
        <v>0</v>
      </c>
      <c r="D62" s="32">
        <v>63.6</v>
      </c>
      <c r="E62" s="109">
        <v>172700</v>
      </c>
      <c r="F62" s="109">
        <v>30745</v>
      </c>
      <c r="G62" s="177">
        <v>2.8E-3</v>
      </c>
      <c r="H62" s="238">
        <v>9.4000000000000004E-3</v>
      </c>
      <c r="I62" s="24"/>
      <c r="J62" s="24"/>
      <c r="K62" s="24"/>
      <c r="L62" s="24"/>
      <c r="M62" s="24"/>
      <c r="N62" s="24"/>
      <c r="O62" s="24"/>
      <c r="Q62" s="24"/>
      <c r="R62" s="24"/>
      <c r="S62" s="24"/>
      <c r="T62" s="24"/>
      <c r="U62" s="24"/>
      <c r="V62" s="24"/>
      <c r="W62" s="24"/>
      <c r="X62" s="24"/>
      <c r="Y62" s="24"/>
      <c r="Z62" s="24"/>
      <c r="AA62" s="24"/>
      <c r="AB62" s="24"/>
      <c r="AC62" s="24"/>
      <c r="AD62" s="24"/>
      <c r="AE62" s="24"/>
      <c r="AF62" s="24"/>
      <c r="AG62" s="24"/>
      <c r="AH62" s="24"/>
    </row>
    <row r="63" spans="1:34" ht="15" customHeight="1">
      <c r="A63" s="15"/>
      <c r="B63" s="237" t="s">
        <v>227</v>
      </c>
      <c r="C63" s="32">
        <v>55.7</v>
      </c>
      <c r="D63" s="32">
        <v>239.8</v>
      </c>
      <c r="E63" s="109">
        <v>2667000</v>
      </c>
      <c r="F63" s="109">
        <v>2643300</v>
      </c>
      <c r="G63" s="177">
        <v>5.9999999999999995E-4</v>
      </c>
      <c r="H63" s="238">
        <v>1.15E-2</v>
      </c>
      <c r="I63" s="24"/>
      <c r="J63" s="24"/>
      <c r="K63" s="24"/>
      <c r="L63" s="24"/>
      <c r="M63" s="24"/>
      <c r="N63" s="24"/>
      <c r="O63" s="24"/>
      <c r="Q63" s="24"/>
      <c r="R63" s="24"/>
      <c r="S63" s="24"/>
      <c r="T63" s="24"/>
      <c r="U63" s="24"/>
      <c r="V63" s="24"/>
      <c r="W63" s="24"/>
      <c r="X63" s="24"/>
      <c r="Y63" s="24"/>
      <c r="Z63" s="24"/>
      <c r="AA63" s="24"/>
      <c r="AB63" s="24"/>
      <c r="AC63" s="24"/>
      <c r="AD63" s="24"/>
      <c r="AE63" s="24"/>
      <c r="AF63" s="24"/>
      <c r="AG63" s="24"/>
      <c r="AH63" s="24"/>
    </row>
    <row r="64" spans="1:34" ht="15" customHeight="1">
      <c r="A64" s="15"/>
      <c r="B64" s="237" t="s">
        <v>228</v>
      </c>
      <c r="C64" s="32">
        <v>109.5</v>
      </c>
      <c r="D64" s="32">
        <v>88.2</v>
      </c>
      <c r="E64" s="109">
        <v>612200</v>
      </c>
      <c r="F64" s="109">
        <v>464000</v>
      </c>
      <c r="G64" s="177">
        <v>4.7999999999999996E-3</v>
      </c>
      <c r="H64" s="238">
        <v>4.7999999999999996E-3</v>
      </c>
      <c r="I64" s="24"/>
      <c r="J64" s="24"/>
      <c r="K64" s="24"/>
      <c r="L64" s="24"/>
      <c r="M64" s="24"/>
      <c r="N64" s="24"/>
      <c r="O64" s="24"/>
      <c r="Q64" s="24"/>
      <c r="R64" s="24"/>
      <c r="S64" s="24"/>
      <c r="T64" s="24"/>
      <c r="U64" s="24"/>
      <c r="V64" s="24"/>
      <c r="W64" s="24"/>
      <c r="X64" s="24"/>
      <c r="Y64" s="24"/>
      <c r="Z64" s="24"/>
      <c r="AA64" s="24"/>
      <c r="AB64" s="24"/>
      <c r="AC64" s="24"/>
      <c r="AD64" s="24"/>
      <c r="AE64" s="24"/>
      <c r="AF64" s="24"/>
      <c r="AG64" s="24"/>
      <c r="AH64" s="24"/>
    </row>
    <row r="65" spans="1:34" ht="15" customHeight="1">
      <c r="A65" s="15"/>
      <c r="B65" s="237" t="s">
        <v>229</v>
      </c>
      <c r="C65" s="32">
        <v>98.6</v>
      </c>
      <c r="D65" s="32">
        <v>115.1</v>
      </c>
      <c r="E65" s="109">
        <v>2232000</v>
      </c>
      <c r="F65" s="109">
        <v>174000</v>
      </c>
      <c r="G65" s="177">
        <v>5.0000000000000001E-4</v>
      </c>
      <c r="H65" s="238">
        <v>5.0000000000000001E-4</v>
      </c>
      <c r="I65" s="24"/>
      <c r="J65" s="24"/>
      <c r="K65" s="24"/>
      <c r="L65" s="24"/>
      <c r="M65" s="24"/>
      <c r="N65" s="24"/>
      <c r="O65" s="24"/>
      <c r="Q65" s="24"/>
      <c r="R65" s="24"/>
      <c r="S65" s="24"/>
      <c r="T65" s="24"/>
      <c r="U65" s="24"/>
      <c r="V65" s="24"/>
      <c r="W65" s="24"/>
      <c r="X65" s="24"/>
      <c r="Y65" s="24"/>
      <c r="Z65" s="24"/>
      <c r="AA65" s="24"/>
      <c r="AB65" s="24"/>
      <c r="AC65" s="24"/>
      <c r="AD65" s="24"/>
      <c r="AE65" s="24"/>
      <c r="AF65" s="24"/>
      <c r="AG65" s="24"/>
      <c r="AH65" s="24"/>
    </row>
    <row r="66" spans="1:34" ht="15" customHeight="1">
      <c r="A66" s="15"/>
      <c r="B66" s="237" t="s">
        <v>230</v>
      </c>
      <c r="C66" s="32">
        <v>21.1</v>
      </c>
      <c r="D66" s="32">
        <v>83.3</v>
      </c>
      <c r="E66" s="109">
        <v>22218000</v>
      </c>
      <c r="F66" s="109">
        <v>6775401</v>
      </c>
      <c r="G66" s="177">
        <v>5.9999999999999995E-4</v>
      </c>
      <c r="H66" s="238">
        <v>1.7500000000000002E-2</v>
      </c>
      <c r="I66" s="24"/>
      <c r="J66" s="24"/>
      <c r="K66" s="24"/>
      <c r="L66" s="24"/>
      <c r="M66" s="24"/>
      <c r="N66" s="24"/>
      <c r="O66" s="24"/>
      <c r="Q66" s="24"/>
      <c r="R66" s="24"/>
      <c r="S66" s="24"/>
      <c r="T66" s="24"/>
      <c r="U66" s="24"/>
      <c r="V66" s="24"/>
      <c r="W66" s="24"/>
      <c r="X66" s="24"/>
      <c r="Y66" s="24"/>
      <c r="Z66" s="24"/>
      <c r="AA66" s="24"/>
      <c r="AB66" s="24"/>
      <c r="AC66" s="24"/>
      <c r="AD66" s="24"/>
      <c r="AE66" s="24"/>
      <c r="AF66" s="24"/>
      <c r="AG66" s="24"/>
      <c r="AH66" s="24"/>
    </row>
    <row r="67" spans="1:34" ht="15" customHeight="1">
      <c r="A67" s="15"/>
      <c r="B67" s="237" t="s">
        <v>231</v>
      </c>
      <c r="C67" s="32">
        <v>111.4</v>
      </c>
      <c r="D67" s="32">
        <v>61.4</v>
      </c>
      <c r="E67" s="109">
        <v>16989000</v>
      </c>
      <c r="F67" s="109">
        <v>1967000</v>
      </c>
      <c r="G67" s="177">
        <v>6.4999999999999997E-3</v>
      </c>
      <c r="H67" s="238">
        <v>1.0200000000000001E-2</v>
      </c>
      <c r="I67" s="24"/>
      <c r="J67" s="24"/>
      <c r="K67" s="24"/>
      <c r="L67" s="24"/>
      <c r="M67" s="24"/>
      <c r="N67" s="24"/>
      <c r="O67" s="24"/>
      <c r="Q67" s="24"/>
      <c r="R67" s="24"/>
      <c r="S67" s="24"/>
      <c r="T67" s="24"/>
      <c r="U67" s="24"/>
      <c r="V67" s="24"/>
      <c r="W67" s="24"/>
      <c r="X67" s="24"/>
      <c r="Y67" s="24"/>
      <c r="Z67" s="24"/>
      <c r="AA67" s="24"/>
      <c r="AB67" s="24"/>
      <c r="AC67" s="24"/>
      <c r="AD67" s="24"/>
      <c r="AE67" s="24"/>
      <c r="AF67" s="24"/>
      <c r="AG67" s="24"/>
      <c r="AH67" s="24"/>
    </row>
    <row r="68" spans="1:34" ht="15" customHeight="1">
      <c r="A68" s="15"/>
      <c r="B68" s="237" t="s">
        <v>232</v>
      </c>
      <c r="C68" s="32">
        <v>124.4</v>
      </c>
      <c r="D68" s="32">
        <v>196.3</v>
      </c>
      <c r="E68" s="109">
        <v>11419000</v>
      </c>
      <c r="F68" s="109">
        <v>5295000</v>
      </c>
      <c r="G68" s="177">
        <v>4.0000000000000002E-4</v>
      </c>
      <c r="H68" s="238">
        <v>-6.9999999999999999E-4</v>
      </c>
      <c r="I68" s="24"/>
      <c r="J68" s="24"/>
      <c r="K68" s="24"/>
      <c r="L68" s="24"/>
      <c r="M68" s="24"/>
      <c r="N68" s="24"/>
      <c r="O68" s="24"/>
      <c r="Q68" s="24"/>
      <c r="R68" s="24"/>
      <c r="S68" s="24"/>
      <c r="T68" s="24"/>
      <c r="U68" s="24"/>
      <c r="V68" s="24"/>
      <c r="W68" s="24"/>
      <c r="X68" s="24"/>
      <c r="Y68" s="24"/>
      <c r="Z68" s="24"/>
      <c r="AA68" s="24"/>
      <c r="AB68" s="24"/>
      <c r="AC68" s="24"/>
      <c r="AD68" s="24"/>
      <c r="AE68" s="24"/>
      <c r="AF68" s="24"/>
      <c r="AG68" s="24"/>
      <c r="AH68" s="24"/>
    </row>
    <row r="69" spans="1:34" ht="15" customHeight="1">
      <c r="A69" s="15"/>
      <c r="B69" s="237" t="s">
        <v>233</v>
      </c>
      <c r="C69" s="32">
        <v>27.1</v>
      </c>
      <c r="D69" s="32">
        <v>20.5</v>
      </c>
      <c r="E69" s="109">
        <v>4054000</v>
      </c>
      <c r="F69" s="109">
        <v>140000</v>
      </c>
      <c r="G69" s="177">
        <v>8.3000000000000001E-3</v>
      </c>
      <c r="H69" s="238">
        <v>6.8999999999999999E-3</v>
      </c>
      <c r="I69" s="24"/>
      <c r="J69" s="24"/>
      <c r="K69" s="24"/>
      <c r="L69" s="24"/>
      <c r="M69" s="24"/>
      <c r="N69" s="24"/>
      <c r="O69" s="24"/>
    </row>
    <row r="70" spans="1:34" ht="15" customHeight="1">
      <c r="A70" s="15"/>
      <c r="B70" s="237" t="s">
        <v>234</v>
      </c>
      <c r="C70" s="32">
        <v>155.6</v>
      </c>
      <c r="D70" s="32">
        <v>26.6</v>
      </c>
      <c r="E70" s="109">
        <v>2069000</v>
      </c>
      <c r="F70" s="109">
        <v>1652000</v>
      </c>
      <c r="G70" s="177">
        <v>5.5999999999999999E-3</v>
      </c>
      <c r="H70" s="238">
        <v>5.1000000000000004E-3</v>
      </c>
      <c r="I70" s="24"/>
      <c r="J70" s="24"/>
      <c r="K70" s="24"/>
      <c r="L70" s="24"/>
      <c r="M70" s="24"/>
      <c r="N70" s="24"/>
      <c r="O70" s="24"/>
    </row>
    <row r="71" spans="1:34" ht="15" customHeight="1">
      <c r="A71" s="15"/>
      <c r="B71" s="237" t="s">
        <v>235</v>
      </c>
      <c r="C71" s="32">
        <v>26.5</v>
      </c>
      <c r="D71" s="32">
        <v>128.6</v>
      </c>
      <c r="E71" s="109">
        <v>754016</v>
      </c>
      <c r="F71" s="109">
        <v>682608</v>
      </c>
      <c r="G71" s="177">
        <v>1.95E-2</v>
      </c>
      <c r="H71" s="238">
        <v>2.3400000000000001E-2</v>
      </c>
      <c r="I71" s="24"/>
      <c r="J71" s="24"/>
      <c r="K71" s="24"/>
      <c r="L71" s="24"/>
      <c r="M71" s="24"/>
      <c r="N71" s="24"/>
      <c r="O71" s="24"/>
    </row>
    <row r="72" spans="1:34" ht="15" customHeight="1">
      <c r="A72" s="15"/>
      <c r="B72" s="237" t="s">
        <v>236</v>
      </c>
      <c r="C72" s="32">
        <v>90.5</v>
      </c>
      <c r="D72" s="32">
        <v>58.5</v>
      </c>
      <c r="E72" s="109">
        <v>9297000</v>
      </c>
      <c r="F72" s="109">
        <v>639000</v>
      </c>
      <c r="G72" s="177">
        <v>8.0999999999999996E-3</v>
      </c>
      <c r="H72" s="238">
        <v>6.1999999999999998E-3</v>
      </c>
      <c r="I72" s="24"/>
      <c r="J72" s="24"/>
      <c r="K72" s="24"/>
      <c r="L72" s="24"/>
      <c r="M72" s="24"/>
      <c r="N72" s="24"/>
      <c r="O72" s="24"/>
    </row>
    <row r="73" spans="1:34" ht="15" customHeight="1">
      <c r="A73" s="24"/>
      <c r="B73" s="237" t="s">
        <v>237</v>
      </c>
      <c r="C73" s="32">
        <v>92.1</v>
      </c>
      <c r="D73" s="32">
        <v>106.1</v>
      </c>
      <c r="E73" s="109">
        <v>3356000</v>
      </c>
      <c r="F73" s="109">
        <v>612000</v>
      </c>
      <c r="G73" s="177">
        <v>2.2000000000000001E-3</v>
      </c>
      <c r="H73" s="238">
        <v>-6.7000000000000002E-3</v>
      </c>
      <c r="I73" s="24"/>
      <c r="J73" s="24"/>
      <c r="K73" s="24"/>
      <c r="L73" s="24"/>
      <c r="M73" s="24"/>
      <c r="N73" s="24"/>
      <c r="O73" s="24"/>
    </row>
    <row r="74" spans="1:34" ht="15" customHeight="1">
      <c r="A74" s="24"/>
      <c r="B74" s="237" t="s">
        <v>238</v>
      </c>
      <c r="C74" s="32">
        <v>98.2</v>
      </c>
      <c r="D74" s="32">
        <v>138.1</v>
      </c>
      <c r="E74" s="109">
        <v>2180000</v>
      </c>
      <c r="F74" s="109">
        <v>570000</v>
      </c>
      <c r="G74" s="177">
        <v>4.5999999999999999E-3</v>
      </c>
      <c r="H74" s="238">
        <v>1.32E-2</v>
      </c>
      <c r="I74" s="24"/>
      <c r="J74" s="24"/>
      <c r="K74" s="24"/>
      <c r="L74" s="24"/>
      <c r="M74" s="24"/>
      <c r="N74" s="24"/>
      <c r="O74" s="24"/>
    </row>
    <row r="75" spans="1:34" ht="15" customHeight="1">
      <c r="A75" s="24"/>
      <c r="B75" s="237" t="s">
        <v>239</v>
      </c>
      <c r="C75" s="32">
        <v>206.9</v>
      </c>
      <c r="D75" s="32">
        <v>92</v>
      </c>
      <c r="E75" s="109">
        <v>86700</v>
      </c>
      <c r="F75" s="109">
        <v>28300</v>
      </c>
      <c r="G75" s="177">
        <v>4.0000000000000002E-4</v>
      </c>
      <c r="H75" s="238">
        <v>0</v>
      </c>
      <c r="I75" s="24"/>
      <c r="J75" s="24"/>
      <c r="K75" s="24"/>
      <c r="L75" s="24"/>
      <c r="M75" s="24"/>
      <c r="N75" s="24"/>
      <c r="O75" s="24"/>
    </row>
    <row r="76" spans="1:34" ht="15" customHeight="1">
      <c r="A76" s="24"/>
      <c r="B76" s="237" t="s">
        <v>240</v>
      </c>
      <c r="C76" s="32">
        <v>0</v>
      </c>
      <c r="D76" s="32">
        <v>0</v>
      </c>
      <c r="E76" s="109">
        <v>0</v>
      </c>
      <c r="F76" s="109">
        <v>0</v>
      </c>
      <c r="G76" s="177">
        <v>0</v>
      </c>
      <c r="H76" s="238">
        <v>0</v>
      </c>
      <c r="I76" s="24"/>
      <c r="J76" s="24"/>
      <c r="K76" s="24"/>
      <c r="L76" s="24"/>
      <c r="M76" s="24"/>
      <c r="N76" s="24"/>
      <c r="O76" s="24"/>
    </row>
    <row r="77" spans="1:34" ht="15" customHeight="1">
      <c r="A77" s="24"/>
      <c r="B77" s="237" t="s">
        <v>241</v>
      </c>
      <c r="C77" s="32">
        <v>109</v>
      </c>
      <c r="D77" s="32">
        <v>109</v>
      </c>
      <c r="E77" s="109">
        <v>376000</v>
      </c>
      <c r="F77" s="109">
        <v>376000</v>
      </c>
      <c r="G77" s="177">
        <v>3.3999999999999998E-3</v>
      </c>
      <c r="H77" s="238">
        <v>3.3999999999999998E-3</v>
      </c>
      <c r="I77" s="24"/>
      <c r="J77" s="24"/>
      <c r="K77" s="24"/>
      <c r="L77" s="24"/>
      <c r="M77" s="24"/>
      <c r="N77" s="24"/>
      <c r="O77" s="24"/>
    </row>
    <row r="78" spans="1:34" ht="15" customHeight="1">
      <c r="A78" s="24"/>
      <c r="B78" s="237" t="s">
        <v>242</v>
      </c>
      <c r="C78" s="32">
        <v>83.6</v>
      </c>
      <c r="D78" s="32">
        <v>185.6</v>
      </c>
      <c r="E78" s="109">
        <v>9435000</v>
      </c>
      <c r="F78" s="109">
        <v>8957000</v>
      </c>
      <c r="G78" s="177">
        <v>2.3999999999999998E-3</v>
      </c>
      <c r="H78" s="238">
        <v>2E-3</v>
      </c>
      <c r="I78" s="24"/>
      <c r="J78" s="24"/>
      <c r="K78" s="24"/>
      <c r="L78" s="24"/>
      <c r="M78" s="24"/>
      <c r="N78" s="24"/>
      <c r="O78" s="24"/>
    </row>
    <row r="79" spans="1:34" ht="15" customHeight="1">
      <c r="A79" s="24"/>
      <c r="B79" s="237" t="s">
        <v>243</v>
      </c>
      <c r="C79" s="32">
        <v>29.4</v>
      </c>
      <c r="D79" s="32">
        <v>28</v>
      </c>
      <c r="E79" s="109">
        <v>3182000</v>
      </c>
      <c r="F79" s="109">
        <v>891000</v>
      </c>
      <c r="G79" s="177">
        <v>-3.0999999999999999E-3</v>
      </c>
      <c r="H79" s="238">
        <v>1.15E-2</v>
      </c>
      <c r="I79" s="24"/>
      <c r="J79" s="24"/>
      <c r="K79" s="24"/>
      <c r="L79" s="24"/>
      <c r="M79" s="24"/>
      <c r="N79" s="24"/>
      <c r="O79" s="24"/>
    </row>
    <row r="80" spans="1:34" ht="15" customHeight="1">
      <c r="A80" s="24"/>
      <c r="B80" s="237" t="s">
        <v>244</v>
      </c>
      <c r="C80" s="32">
        <v>192.5</v>
      </c>
      <c r="D80" s="32">
        <v>88.8</v>
      </c>
      <c r="E80" s="109">
        <v>6861000</v>
      </c>
      <c r="F80" s="109">
        <v>569000</v>
      </c>
      <c r="G80" s="177">
        <v>3.0000000000000001E-3</v>
      </c>
      <c r="H80" s="238">
        <v>3.0000000000000001E-3</v>
      </c>
      <c r="I80" s="24"/>
      <c r="J80" s="24"/>
      <c r="K80" s="24"/>
      <c r="L80" s="24"/>
      <c r="M80" s="24"/>
      <c r="N80" s="24"/>
      <c r="O80" s="24"/>
    </row>
    <row r="81" spans="1:34" ht="15" customHeight="1">
      <c r="A81" s="24"/>
      <c r="B81" s="237" t="s">
        <v>245</v>
      </c>
      <c r="C81" s="32">
        <v>150.5</v>
      </c>
      <c r="D81" s="32">
        <v>123.7</v>
      </c>
      <c r="E81" s="109">
        <v>1940000</v>
      </c>
      <c r="F81" s="109">
        <v>960000</v>
      </c>
      <c r="G81" s="177">
        <v>4.0000000000000002E-4</v>
      </c>
      <c r="H81" s="238">
        <v>0</v>
      </c>
      <c r="I81" s="24"/>
      <c r="J81" s="24"/>
      <c r="K81" s="24"/>
      <c r="L81" s="24"/>
      <c r="M81" s="24"/>
      <c r="N81" s="24"/>
      <c r="O81" s="24"/>
    </row>
    <row r="82" spans="1:34" ht="15" customHeight="1">
      <c r="A82" s="24"/>
      <c r="B82" s="237" t="s">
        <v>246</v>
      </c>
      <c r="C82" s="32">
        <v>187.5</v>
      </c>
      <c r="D82" s="32">
        <v>157.9</v>
      </c>
      <c r="E82" s="109">
        <v>1248000</v>
      </c>
      <c r="F82" s="109">
        <v>34000</v>
      </c>
      <c r="G82" s="177">
        <v>2E-3</v>
      </c>
      <c r="H82" s="238">
        <v>0</v>
      </c>
      <c r="I82" s="24"/>
      <c r="J82" s="24"/>
      <c r="K82" s="24"/>
      <c r="L82" s="24"/>
      <c r="M82" s="24"/>
      <c r="N82" s="24"/>
      <c r="O82" s="24"/>
    </row>
    <row r="83" spans="1:34" ht="15" customHeight="1">
      <c r="A83" s="24"/>
      <c r="B83" s="237" t="s">
        <v>247</v>
      </c>
      <c r="C83" s="32">
        <v>31.3</v>
      </c>
      <c r="D83" s="32">
        <v>34.5</v>
      </c>
      <c r="E83" s="109">
        <v>18417870</v>
      </c>
      <c r="F83" s="109">
        <v>2908500</v>
      </c>
      <c r="G83" s="177">
        <v>1.1599999999999999E-2</v>
      </c>
      <c r="H83" s="238">
        <v>1.44E-2</v>
      </c>
      <c r="I83" s="24"/>
      <c r="J83" s="24"/>
      <c r="K83" s="24"/>
      <c r="L83" s="24"/>
      <c r="M83" s="24"/>
      <c r="N83" s="24"/>
      <c r="O83" s="24"/>
    </row>
    <row r="84" spans="1:34" ht="15" customHeight="1">
      <c r="A84" s="24"/>
      <c r="B84" s="237" t="s">
        <v>248</v>
      </c>
      <c r="C84" s="32">
        <v>18.100000000000001</v>
      </c>
      <c r="D84" s="32">
        <v>88.4</v>
      </c>
      <c r="E84" s="109">
        <v>28073000</v>
      </c>
      <c r="F84" s="109">
        <v>13737000</v>
      </c>
      <c r="G84" s="177">
        <v>0</v>
      </c>
      <c r="H84" s="238">
        <v>2.5100000000000001E-2</v>
      </c>
      <c r="I84" s="24"/>
      <c r="J84" s="24"/>
      <c r="K84" s="24"/>
      <c r="L84" s="24"/>
      <c r="M84" s="24"/>
      <c r="N84" s="24"/>
      <c r="O84" s="24"/>
    </row>
    <row r="85" spans="1:34" ht="15" customHeight="1">
      <c r="A85" s="24"/>
      <c r="B85" s="239" t="s">
        <v>249</v>
      </c>
      <c r="C85" s="146">
        <v>81.400000000000006</v>
      </c>
      <c r="D85" s="146">
        <v>126</v>
      </c>
      <c r="E85" s="240">
        <v>3144000</v>
      </c>
      <c r="F85" s="240">
        <v>2716000</v>
      </c>
      <c r="G85" s="241">
        <v>5.0000000000000001E-3</v>
      </c>
      <c r="H85" s="242">
        <v>1.15E-2</v>
      </c>
      <c r="I85" s="24"/>
      <c r="J85" s="24"/>
      <c r="K85" s="24"/>
      <c r="L85" s="24"/>
      <c r="M85" s="24"/>
      <c r="N85" s="24"/>
      <c r="O85" s="24"/>
      <c r="Q85" s="24"/>
      <c r="R85" s="24"/>
      <c r="S85" s="24"/>
      <c r="T85" s="24"/>
      <c r="U85" s="24"/>
      <c r="V85" s="24"/>
      <c r="W85" s="24"/>
      <c r="X85" s="24"/>
      <c r="Y85" s="24"/>
      <c r="Z85" s="24"/>
      <c r="AA85" s="24"/>
      <c r="AB85" s="24"/>
      <c r="AC85" s="24"/>
      <c r="AD85" s="24"/>
      <c r="AE85" s="24"/>
      <c r="AF85" s="24"/>
      <c r="AG85" s="24"/>
      <c r="AH85" s="24"/>
    </row>
    <row r="86" spans="1:34" ht="15" customHeight="1">
      <c r="A86" s="24"/>
      <c r="B86" s="431" t="s">
        <v>422</v>
      </c>
      <c r="C86" s="431"/>
      <c r="D86" s="431"/>
      <c r="E86" s="431"/>
      <c r="F86" s="431"/>
      <c r="G86" s="431"/>
      <c r="H86" s="432"/>
      <c r="I86" s="24"/>
      <c r="J86" s="24"/>
      <c r="K86" s="24"/>
      <c r="L86" s="24"/>
      <c r="M86" s="24"/>
      <c r="N86" s="24"/>
      <c r="O86" s="24"/>
      <c r="Q86" s="24"/>
      <c r="R86" s="24"/>
      <c r="S86" s="24"/>
      <c r="T86" s="24"/>
      <c r="U86" s="24"/>
      <c r="V86" s="24"/>
      <c r="W86" s="24"/>
      <c r="X86" s="24"/>
      <c r="Y86" s="24"/>
      <c r="Z86" s="24"/>
      <c r="AA86" s="24"/>
      <c r="AB86" s="24"/>
      <c r="AC86" s="24"/>
      <c r="AD86" s="24"/>
      <c r="AE86" s="24"/>
      <c r="AF86" s="24"/>
      <c r="AG86" s="24"/>
      <c r="AH86" s="24"/>
    </row>
    <row r="87" spans="1:34" s="24" customFormat="1">
      <c r="A87" s="15"/>
      <c r="B87" s="15"/>
      <c r="C87" s="15"/>
      <c r="D87" s="15"/>
      <c r="E87" s="15"/>
      <c r="G87" s="102"/>
      <c r="H87" s="103"/>
      <c r="I87" s="102"/>
      <c r="J87" s="102"/>
      <c r="K87" s="102"/>
      <c r="L87" s="102"/>
      <c r="M87" s="102"/>
      <c r="N87" s="102"/>
      <c r="O87" s="102"/>
      <c r="P87" s="108"/>
      <c r="Q87" s="108"/>
      <c r="R87" s="108"/>
      <c r="S87" s="15"/>
      <c r="T87" s="15"/>
      <c r="U87" s="15"/>
      <c r="V87" s="15"/>
      <c r="W87" s="15"/>
      <c r="X87" s="15"/>
    </row>
    <row r="88" spans="1:34" s="24" customFormat="1" ht="51.75" customHeight="1">
      <c r="A88" s="15"/>
      <c r="B88" s="243" t="s">
        <v>221</v>
      </c>
      <c r="C88" s="420" t="s">
        <v>421</v>
      </c>
      <c r="E88" s="243" t="s">
        <v>221</v>
      </c>
      <c r="F88" s="422" t="s">
        <v>438</v>
      </c>
      <c r="G88" s="426" t="s">
        <v>180</v>
      </c>
      <c r="Q88" s="101"/>
      <c r="R88" s="101"/>
      <c r="S88" s="101"/>
      <c r="T88" s="101"/>
      <c r="U88" s="101"/>
      <c r="V88" s="101"/>
      <c r="W88" s="15"/>
      <c r="X88" s="15"/>
    </row>
    <row r="89" spans="1:34" s="24" customFormat="1">
      <c r="A89" s="15"/>
      <c r="B89" s="244"/>
      <c r="C89" s="421"/>
      <c r="E89" s="244"/>
      <c r="F89" s="423"/>
      <c r="G89" s="427"/>
      <c r="Q89" s="108"/>
      <c r="R89" s="108"/>
      <c r="S89" s="15"/>
      <c r="T89" s="15"/>
      <c r="U89" s="15"/>
      <c r="V89" s="15"/>
      <c r="W89" s="15"/>
      <c r="X89" s="15"/>
    </row>
    <row r="90" spans="1:34" s="24" customFormat="1">
      <c r="A90" s="15"/>
      <c r="B90" s="237" t="s">
        <v>222</v>
      </c>
      <c r="C90" s="245">
        <v>30</v>
      </c>
      <c r="E90" s="237" t="s">
        <v>222</v>
      </c>
      <c r="F90" s="109">
        <v>191</v>
      </c>
      <c r="G90" s="245">
        <v>0.54</v>
      </c>
      <c r="Q90" s="15"/>
      <c r="R90" s="15"/>
      <c r="S90" s="15"/>
      <c r="T90" s="15"/>
      <c r="U90" s="15"/>
      <c r="V90" s="15"/>
      <c r="W90" s="15"/>
      <c r="X90" s="15"/>
    </row>
    <row r="91" spans="1:34" s="24" customFormat="1" ht="15" customHeight="1">
      <c r="A91" s="15"/>
      <c r="B91" s="237" t="s">
        <v>223</v>
      </c>
      <c r="C91" s="245">
        <v>15</v>
      </c>
      <c r="E91" s="237" t="s">
        <v>223</v>
      </c>
      <c r="F91" s="109">
        <v>415</v>
      </c>
      <c r="G91" s="245">
        <v>0.61</v>
      </c>
    </row>
    <row r="92" spans="1:34" s="24" customFormat="1" ht="15" customHeight="1">
      <c r="A92" s="15"/>
      <c r="B92" s="237" t="s">
        <v>224</v>
      </c>
      <c r="C92" s="245">
        <v>26</v>
      </c>
      <c r="E92" s="237" t="s">
        <v>224</v>
      </c>
      <c r="F92" s="109">
        <v>159</v>
      </c>
      <c r="G92" s="245">
        <v>0.57999999999999996</v>
      </c>
    </row>
    <row r="93" spans="1:34" s="24" customFormat="1" ht="15" customHeight="1">
      <c r="A93" s="15"/>
      <c r="B93" s="237" t="s">
        <v>225</v>
      </c>
      <c r="C93" s="245">
        <v>24</v>
      </c>
      <c r="E93" s="237" t="s">
        <v>225</v>
      </c>
      <c r="F93" s="109">
        <v>127</v>
      </c>
      <c r="G93" s="245">
        <v>0.51</v>
      </c>
    </row>
    <row r="94" spans="1:34" s="24" customFormat="1" ht="15" customHeight="1">
      <c r="A94" s="15"/>
      <c r="B94" s="237" t="s">
        <v>226</v>
      </c>
      <c r="C94" s="245">
        <v>6</v>
      </c>
      <c r="E94" s="237" t="s">
        <v>226</v>
      </c>
      <c r="F94" s="109">
        <v>24</v>
      </c>
      <c r="G94" s="245">
        <v>0.3</v>
      </c>
    </row>
    <row r="95" spans="1:34" s="24" customFormat="1" ht="15" customHeight="1">
      <c r="A95" s="15"/>
      <c r="B95" s="237" t="s">
        <v>227</v>
      </c>
      <c r="C95" s="245">
        <v>21</v>
      </c>
      <c r="E95" s="237" t="s">
        <v>227</v>
      </c>
      <c r="F95" s="109">
        <v>164</v>
      </c>
      <c r="G95" s="245">
        <v>0.57999999999999996</v>
      </c>
    </row>
    <row r="96" spans="1:34" s="24" customFormat="1" ht="15" customHeight="1">
      <c r="A96" s="15"/>
      <c r="B96" s="237" t="s">
        <v>228</v>
      </c>
      <c r="C96" s="245">
        <v>9</v>
      </c>
      <c r="E96" s="237" t="s">
        <v>228</v>
      </c>
      <c r="F96" s="109">
        <v>424</v>
      </c>
      <c r="G96" s="245">
        <v>0.61</v>
      </c>
    </row>
    <row r="97" spans="1:7" s="24" customFormat="1" ht="15" customHeight="1">
      <c r="A97" s="15"/>
      <c r="B97" s="237" t="s">
        <v>229</v>
      </c>
      <c r="C97" s="245">
        <v>12</v>
      </c>
      <c r="E97" s="237" t="s">
        <v>229</v>
      </c>
      <c r="F97" s="109">
        <v>165</v>
      </c>
      <c r="G97" s="245">
        <v>0.61</v>
      </c>
    </row>
    <row r="98" spans="1:7" s="24" customFormat="1" ht="15" customHeight="1">
      <c r="A98" s="15"/>
      <c r="B98" s="237" t="s">
        <v>230</v>
      </c>
      <c r="C98" s="245">
        <v>12</v>
      </c>
      <c r="E98" s="237" t="s">
        <v>230</v>
      </c>
      <c r="F98" s="109">
        <v>986</v>
      </c>
      <c r="G98" s="245">
        <v>0.01</v>
      </c>
    </row>
    <row r="99" spans="1:7" s="24" customFormat="1" ht="15" customHeight="1">
      <c r="A99" s="15"/>
      <c r="B99" s="237" t="s">
        <v>231</v>
      </c>
      <c r="C99" s="245">
        <v>20</v>
      </c>
      <c r="E99" s="237" t="s">
        <v>231</v>
      </c>
      <c r="F99" s="109">
        <v>355</v>
      </c>
      <c r="G99" s="245">
        <v>0.56999999999999995</v>
      </c>
    </row>
    <row r="100" spans="1:7" s="24" customFormat="1" ht="15" customHeight="1">
      <c r="A100" s="15"/>
      <c r="B100" s="237" t="s">
        <v>232</v>
      </c>
      <c r="C100" s="245">
        <v>21</v>
      </c>
      <c r="E100" s="237" t="s">
        <v>232</v>
      </c>
      <c r="F100" s="109">
        <v>370</v>
      </c>
      <c r="G100" s="245">
        <v>0.6</v>
      </c>
    </row>
    <row r="101" spans="1:7" s="24" customFormat="1" ht="15" customHeight="1">
      <c r="A101" s="15"/>
      <c r="B101" s="237" t="s">
        <v>233</v>
      </c>
      <c r="C101" s="245">
        <v>26</v>
      </c>
      <c r="E101" s="237" t="s">
        <v>233</v>
      </c>
      <c r="F101" s="109">
        <v>33</v>
      </c>
      <c r="G101" s="245">
        <v>0.33</v>
      </c>
    </row>
    <row r="102" spans="1:7" s="24" customFormat="1" ht="15" customHeight="1">
      <c r="A102" s="15"/>
      <c r="B102" s="237" t="s">
        <v>234</v>
      </c>
      <c r="C102" s="245">
        <v>22</v>
      </c>
      <c r="E102" s="237" t="s">
        <v>234</v>
      </c>
      <c r="F102" s="109">
        <v>165</v>
      </c>
      <c r="G102" s="245">
        <v>0.61</v>
      </c>
    </row>
    <row r="103" spans="1:7" s="24" customFormat="1" ht="15" customHeight="1">
      <c r="A103" s="15"/>
      <c r="B103" s="237" t="s">
        <v>235</v>
      </c>
      <c r="C103" s="245">
        <v>9</v>
      </c>
      <c r="E103" s="237" t="s">
        <v>235</v>
      </c>
      <c r="F103" s="109">
        <v>417</v>
      </c>
      <c r="G103" s="245">
        <v>0.61</v>
      </c>
    </row>
    <row r="104" spans="1:7" s="24" customFormat="1" ht="15" customHeight="1">
      <c r="A104" s="15"/>
      <c r="B104" s="237" t="s">
        <v>236</v>
      </c>
      <c r="C104" s="245">
        <v>32</v>
      </c>
      <c r="E104" s="237" t="s">
        <v>236</v>
      </c>
      <c r="F104" s="109">
        <v>125</v>
      </c>
      <c r="G104" s="245">
        <v>0.4</v>
      </c>
    </row>
    <row r="105" spans="1:7" s="24" customFormat="1" ht="15" customHeight="1">
      <c r="B105" s="237" t="s">
        <v>237</v>
      </c>
      <c r="C105" s="245">
        <v>14</v>
      </c>
      <c r="E105" s="237" t="s">
        <v>237</v>
      </c>
      <c r="F105" s="109">
        <v>165</v>
      </c>
      <c r="G105" s="245">
        <v>0.61</v>
      </c>
    </row>
    <row r="106" spans="1:7" s="24" customFormat="1" ht="15" customHeight="1">
      <c r="B106" s="237" t="s">
        <v>238</v>
      </c>
      <c r="C106" s="245">
        <v>15</v>
      </c>
      <c r="E106" s="237" t="s">
        <v>238</v>
      </c>
      <c r="F106" s="109">
        <v>165</v>
      </c>
      <c r="G106" s="245">
        <v>0.61</v>
      </c>
    </row>
    <row r="107" spans="1:7" s="24" customFormat="1" ht="15" customHeight="1">
      <c r="B107" s="237" t="s">
        <v>239</v>
      </c>
      <c r="C107" s="245">
        <v>17</v>
      </c>
      <c r="E107" s="237" t="s">
        <v>239</v>
      </c>
      <c r="F107" s="109">
        <v>422</v>
      </c>
      <c r="G107" s="245">
        <v>0.61</v>
      </c>
    </row>
    <row r="108" spans="1:7" s="24" customFormat="1" ht="15" customHeight="1">
      <c r="B108" s="237" t="s">
        <v>240</v>
      </c>
      <c r="C108" s="245">
        <v>6</v>
      </c>
      <c r="E108" s="237" t="s">
        <v>240</v>
      </c>
      <c r="F108" s="109">
        <v>24</v>
      </c>
      <c r="G108" s="245">
        <v>0.3</v>
      </c>
    </row>
    <row r="109" spans="1:7" s="24" customFormat="1" ht="15" customHeight="1">
      <c r="B109" s="237" t="s">
        <v>241</v>
      </c>
      <c r="C109" s="245">
        <v>9</v>
      </c>
      <c r="E109" s="237" t="s">
        <v>241</v>
      </c>
      <c r="F109" s="109">
        <v>424</v>
      </c>
      <c r="G109" s="245">
        <v>0.61</v>
      </c>
    </row>
    <row r="110" spans="1:7" s="24" customFormat="1" ht="15" customHeight="1">
      <c r="B110" s="237" t="s">
        <v>242</v>
      </c>
      <c r="C110" s="245">
        <v>16</v>
      </c>
      <c r="E110" s="237" t="s">
        <v>242</v>
      </c>
      <c r="F110" s="109">
        <v>196</v>
      </c>
      <c r="G110" s="245">
        <v>0.61</v>
      </c>
    </row>
    <row r="111" spans="1:7" s="24" customFormat="1" ht="15" customHeight="1">
      <c r="B111" s="237" t="s">
        <v>243</v>
      </c>
      <c r="C111" s="245">
        <v>20</v>
      </c>
      <c r="E111" s="237" t="s">
        <v>243</v>
      </c>
      <c r="F111" s="109">
        <v>88</v>
      </c>
      <c r="G111" s="245">
        <v>0.37</v>
      </c>
    </row>
    <row r="112" spans="1:7" s="24" customFormat="1" ht="15" customHeight="1">
      <c r="B112" s="237" t="s">
        <v>244</v>
      </c>
      <c r="C112" s="245">
        <v>29</v>
      </c>
      <c r="E112" s="237" t="s">
        <v>244</v>
      </c>
      <c r="F112" s="109">
        <v>151</v>
      </c>
      <c r="G112" s="245">
        <v>0.57999999999999996</v>
      </c>
    </row>
    <row r="113" spans="1:34" s="24" customFormat="1" ht="15" customHeight="1">
      <c r="B113" s="237" t="s">
        <v>245</v>
      </c>
      <c r="C113" s="245">
        <v>25</v>
      </c>
      <c r="E113" s="237" t="s">
        <v>245</v>
      </c>
      <c r="F113" s="109">
        <v>163</v>
      </c>
      <c r="G113" s="245">
        <v>0.57999999999999996</v>
      </c>
    </row>
    <row r="114" spans="1:34" s="24" customFormat="1" ht="15" customHeight="1">
      <c r="B114" s="237" t="s">
        <v>246</v>
      </c>
      <c r="C114" s="245">
        <v>29</v>
      </c>
      <c r="E114" s="237" t="s">
        <v>246</v>
      </c>
      <c r="F114" s="109">
        <v>154</v>
      </c>
      <c r="G114" s="245">
        <v>0.55000000000000004</v>
      </c>
    </row>
    <row r="115" spans="1:34" s="24" customFormat="1" ht="15" customHeight="1">
      <c r="B115" s="237" t="s">
        <v>247</v>
      </c>
      <c r="C115" s="245">
        <v>24</v>
      </c>
      <c r="E115" s="237" t="s">
        <v>247</v>
      </c>
      <c r="F115" s="109">
        <v>61</v>
      </c>
      <c r="G115" s="245">
        <v>0.36</v>
      </c>
    </row>
    <row r="116" spans="1:34" s="24" customFormat="1" ht="15" customHeight="1">
      <c r="B116" s="237" t="s">
        <v>248</v>
      </c>
      <c r="C116" s="245">
        <v>14</v>
      </c>
      <c r="E116" s="237" t="s">
        <v>248</v>
      </c>
      <c r="F116" s="109">
        <v>796</v>
      </c>
      <c r="G116" s="245">
        <v>0.15</v>
      </c>
    </row>
    <row r="117" spans="1:34" s="24" customFormat="1" ht="15" customHeight="1">
      <c r="B117" s="239" t="s">
        <v>249</v>
      </c>
      <c r="C117" s="246">
        <v>12</v>
      </c>
      <c r="E117" s="239" t="s">
        <v>249</v>
      </c>
      <c r="F117" s="240">
        <v>483</v>
      </c>
      <c r="G117" s="246">
        <v>0.54</v>
      </c>
    </row>
    <row r="118" spans="1:34" s="24" customFormat="1" ht="15" customHeight="1">
      <c r="B118" s="424" t="s">
        <v>440</v>
      </c>
      <c r="C118" s="425"/>
      <c r="E118" s="424" t="s">
        <v>439</v>
      </c>
      <c r="F118" s="425"/>
      <c r="G118" s="425"/>
    </row>
    <row r="119" spans="1:34" s="24" customFormat="1" ht="34.5" customHeight="1">
      <c r="B119" s="172"/>
      <c r="C119" s="172"/>
      <c r="D119" s="172"/>
      <c r="E119" s="172"/>
      <c r="F119" s="172"/>
      <c r="G119" s="172"/>
      <c r="H119" s="172"/>
    </row>
    <row r="120" spans="1:34">
      <c r="A120" s="24"/>
      <c r="B120" s="473" t="s">
        <v>442</v>
      </c>
      <c r="C120" s="474"/>
      <c r="D120" s="474"/>
      <c r="E120" s="474"/>
      <c r="F120" s="474"/>
      <c r="G120" s="474"/>
      <c r="H120" s="474"/>
      <c r="I120" s="474"/>
      <c r="J120" s="474"/>
      <c r="K120" s="474"/>
      <c r="L120" s="474"/>
      <c r="M120" s="474"/>
      <c r="N120" s="474"/>
      <c r="O120" s="474"/>
      <c r="P120" s="474"/>
      <c r="Q120" s="474"/>
      <c r="R120" s="474"/>
      <c r="S120" s="474"/>
      <c r="T120" s="474"/>
      <c r="U120" s="474"/>
      <c r="V120" s="475"/>
      <c r="W120" s="24"/>
      <c r="X120" s="24"/>
      <c r="Y120" s="24"/>
      <c r="Z120" s="24"/>
      <c r="AA120" s="24"/>
      <c r="AB120" s="24"/>
      <c r="AC120" s="24"/>
      <c r="AD120" s="24"/>
      <c r="AE120" s="24"/>
      <c r="AF120" s="24"/>
      <c r="AG120" s="24"/>
      <c r="AH120" s="24"/>
    </row>
    <row r="121" spans="1:34" ht="39">
      <c r="A121" s="24"/>
      <c r="B121" s="179" t="s">
        <v>221</v>
      </c>
      <c r="C121" s="180" t="s">
        <v>191</v>
      </c>
      <c r="D121" s="180" t="s">
        <v>187</v>
      </c>
      <c r="E121" s="180" t="s">
        <v>189</v>
      </c>
      <c r="F121" s="180" t="s">
        <v>185</v>
      </c>
      <c r="G121" s="180" t="s">
        <v>203</v>
      </c>
      <c r="H121" s="180" t="s">
        <v>205</v>
      </c>
      <c r="I121" s="180" t="s">
        <v>207</v>
      </c>
      <c r="J121" s="180" t="s">
        <v>208</v>
      </c>
      <c r="K121" s="180" t="s">
        <v>210</v>
      </c>
      <c r="L121" s="180" t="s">
        <v>212</v>
      </c>
      <c r="M121" s="180" t="s">
        <v>214</v>
      </c>
      <c r="N121" s="180" t="s">
        <v>216</v>
      </c>
      <c r="O121" s="180" t="s">
        <v>217</v>
      </c>
      <c r="P121" s="180" t="s">
        <v>218</v>
      </c>
      <c r="Q121" s="180" t="s">
        <v>220</v>
      </c>
      <c r="R121" s="180" t="s">
        <v>193</v>
      </c>
      <c r="S121" s="180" t="s">
        <v>195</v>
      </c>
      <c r="T121" s="180" t="s">
        <v>197</v>
      </c>
      <c r="U121" s="180" t="s">
        <v>199</v>
      </c>
      <c r="V121" s="181" t="s">
        <v>201</v>
      </c>
      <c r="W121" s="24"/>
      <c r="X121" s="24"/>
      <c r="Y121" s="24"/>
      <c r="Z121" s="24"/>
      <c r="AA121" s="24"/>
      <c r="AB121" s="24"/>
      <c r="AC121" s="24"/>
      <c r="AD121" s="24"/>
      <c r="AE121" s="24"/>
      <c r="AF121" s="24"/>
      <c r="AG121" s="24"/>
      <c r="AH121" s="24"/>
    </row>
    <row r="122" spans="1:34">
      <c r="A122" s="24"/>
      <c r="B122" s="167" t="s">
        <v>222</v>
      </c>
      <c r="C122" s="109">
        <v>0</v>
      </c>
      <c r="D122" s="109">
        <v>0</v>
      </c>
      <c r="E122" s="109">
        <v>0</v>
      </c>
      <c r="F122" s="109">
        <v>0</v>
      </c>
      <c r="G122" s="109">
        <v>0</v>
      </c>
      <c r="H122" s="109">
        <v>0</v>
      </c>
      <c r="I122" s="109">
        <v>0</v>
      </c>
      <c r="J122" s="109">
        <v>0</v>
      </c>
      <c r="K122" s="109">
        <v>0</v>
      </c>
      <c r="L122" s="109">
        <v>0</v>
      </c>
      <c r="M122" s="109">
        <v>0</v>
      </c>
      <c r="N122" s="109">
        <v>0</v>
      </c>
      <c r="O122" s="109">
        <v>0</v>
      </c>
      <c r="P122" s="109">
        <v>0</v>
      </c>
      <c r="Q122" s="109">
        <v>0</v>
      </c>
      <c r="R122" s="109">
        <v>0</v>
      </c>
      <c r="S122" s="109">
        <v>0</v>
      </c>
      <c r="T122" s="109">
        <v>300896.5</v>
      </c>
      <c r="U122" s="109">
        <v>264000.38</v>
      </c>
      <c r="V122" s="110">
        <v>813917.96</v>
      </c>
      <c r="W122" s="24"/>
      <c r="X122" s="24"/>
      <c r="Y122" s="24"/>
      <c r="Z122" s="24"/>
      <c r="AA122" s="24"/>
      <c r="AB122" s="24"/>
      <c r="AC122" s="24"/>
      <c r="AD122" s="24"/>
      <c r="AE122" s="24"/>
      <c r="AF122" s="24"/>
      <c r="AG122" s="24"/>
      <c r="AH122" s="24"/>
    </row>
    <row r="123" spans="1:34">
      <c r="A123" s="24"/>
      <c r="B123" s="167" t="s">
        <v>223</v>
      </c>
      <c r="C123" s="109">
        <v>0</v>
      </c>
      <c r="D123" s="109">
        <v>0</v>
      </c>
      <c r="E123" s="109">
        <v>0</v>
      </c>
      <c r="F123" s="109">
        <v>0</v>
      </c>
      <c r="G123" s="109">
        <v>0</v>
      </c>
      <c r="H123" s="109">
        <v>0</v>
      </c>
      <c r="I123" s="109">
        <v>0</v>
      </c>
      <c r="J123" s="109">
        <v>0</v>
      </c>
      <c r="K123" s="109">
        <v>0</v>
      </c>
      <c r="L123" s="109">
        <v>0</v>
      </c>
      <c r="M123" s="109">
        <v>0</v>
      </c>
      <c r="N123" s="109">
        <v>0</v>
      </c>
      <c r="O123" s="109">
        <v>0</v>
      </c>
      <c r="P123" s="109">
        <v>0</v>
      </c>
      <c r="Q123" s="109">
        <v>0</v>
      </c>
      <c r="R123" s="109">
        <v>0</v>
      </c>
      <c r="S123" s="109">
        <v>0</v>
      </c>
      <c r="T123" s="109">
        <v>0</v>
      </c>
      <c r="U123" s="109">
        <v>529055.31000000006</v>
      </c>
      <c r="V123" s="110">
        <v>36098.758000000002</v>
      </c>
      <c r="W123" s="24"/>
      <c r="X123" s="24"/>
      <c r="Y123" s="24"/>
      <c r="Z123" s="24"/>
      <c r="AA123" s="24"/>
      <c r="AB123" s="24"/>
      <c r="AC123" s="24"/>
      <c r="AD123" s="24"/>
      <c r="AE123" s="24"/>
      <c r="AF123" s="24"/>
      <c r="AG123" s="24"/>
      <c r="AH123" s="24"/>
    </row>
    <row r="124" spans="1:34">
      <c r="A124" s="24"/>
      <c r="B124" s="167" t="s">
        <v>224</v>
      </c>
      <c r="C124" s="109">
        <v>0</v>
      </c>
      <c r="D124" s="109">
        <v>0</v>
      </c>
      <c r="E124" s="109">
        <v>0</v>
      </c>
      <c r="F124" s="109">
        <v>0</v>
      </c>
      <c r="G124" s="109">
        <v>0</v>
      </c>
      <c r="H124" s="109">
        <v>0</v>
      </c>
      <c r="I124" s="109">
        <v>0</v>
      </c>
      <c r="J124" s="109">
        <v>145915.29</v>
      </c>
      <c r="K124" s="109">
        <v>0</v>
      </c>
      <c r="L124" s="109">
        <v>0</v>
      </c>
      <c r="M124" s="109">
        <v>0</v>
      </c>
      <c r="N124" s="109">
        <v>0</v>
      </c>
      <c r="O124" s="109">
        <v>0</v>
      </c>
      <c r="P124" s="109">
        <v>0</v>
      </c>
      <c r="Q124" s="109">
        <v>0</v>
      </c>
      <c r="R124" s="109">
        <v>0</v>
      </c>
      <c r="S124" s="109">
        <v>0</v>
      </c>
      <c r="T124" s="109">
        <v>2562609.4</v>
      </c>
      <c r="U124" s="109">
        <v>0</v>
      </c>
      <c r="V124" s="110">
        <v>412512.52</v>
      </c>
      <c r="W124" s="24"/>
      <c r="X124" s="24"/>
      <c r="Y124" s="24"/>
      <c r="Z124" s="24"/>
      <c r="AA124" s="24"/>
      <c r="AB124" s="24"/>
      <c r="AC124" s="24"/>
      <c r="AD124" s="24"/>
      <c r="AE124" s="24"/>
      <c r="AF124" s="24"/>
      <c r="AG124" s="24"/>
      <c r="AH124" s="24"/>
    </row>
    <row r="125" spans="1:34">
      <c r="A125" s="24"/>
      <c r="B125" s="167" t="s">
        <v>225</v>
      </c>
      <c r="C125" s="109">
        <v>0</v>
      </c>
      <c r="D125" s="109">
        <v>0</v>
      </c>
      <c r="E125" s="109">
        <v>0</v>
      </c>
      <c r="F125" s="109">
        <v>0</v>
      </c>
      <c r="G125" s="109">
        <v>0</v>
      </c>
      <c r="H125" s="109">
        <v>0</v>
      </c>
      <c r="I125" s="109">
        <v>0</v>
      </c>
      <c r="J125" s="109">
        <v>688339.91</v>
      </c>
      <c r="K125" s="109">
        <v>30395.278999999999</v>
      </c>
      <c r="L125" s="109">
        <v>0</v>
      </c>
      <c r="M125" s="109">
        <v>0</v>
      </c>
      <c r="N125" s="109">
        <v>0</v>
      </c>
      <c r="O125" s="109">
        <v>0</v>
      </c>
      <c r="P125" s="109">
        <v>0</v>
      </c>
      <c r="Q125" s="109">
        <v>0</v>
      </c>
      <c r="R125" s="109">
        <v>0</v>
      </c>
      <c r="S125" s="109">
        <v>0</v>
      </c>
      <c r="T125" s="109">
        <v>758325.12</v>
      </c>
      <c r="U125" s="109">
        <v>0</v>
      </c>
      <c r="V125" s="110">
        <v>253259.02</v>
      </c>
      <c r="W125" s="24"/>
      <c r="X125" s="24"/>
      <c r="Y125" s="24"/>
      <c r="Z125" s="24"/>
      <c r="AA125" s="24"/>
      <c r="AB125" s="24"/>
      <c r="AC125" s="24"/>
      <c r="AD125" s="24"/>
      <c r="AE125" s="24"/>
      <c r="AF125" s="24"/>
      <c r="AG125" s="24"/>
      <c r="AH125" s="24"/>
    </row>
    <row r="126" spans="1:34">
      <c r="A126" s="24"/>
      <c r="B126" s="167" t="s">
        <v>226</v>
      </c>
      <c r="C126" s="109">
        <v>0</v>
      </c>
      <c r="D126" s="109">
        <v>0</v>
      </c>
      <c r="E126" s="109">
        <v>0</v>
      </c>
      <c r="F126" s="109">
        <v>0</v>
      </c>
      <c r="G126" s="109">
        <v>0</v>
      </c>
      <c r="H126" s="109">
        <v>0</v>
      </c>
      <c r="I126" s="109">
        <v>0</v>
      </c>
      <c r="J126" s="109">
        <v>33505.370999999999</v>
      </c>
      <c r="K126" s="109">
        <v>0</v>
      </c>
      <c r="L126" s="109">
        <v>0</v>
      </c>
      <c r="M126" s="109">
        <v>0</v>
      </c>
      <c r="N126" s="109">
        <v>0</v>
      </c>
      <c r="O126" s="109">
        <v>0</v>
      </c>
      <c r="P126" s="109">
        <v>0</v>
      </c>
      <c r="Q126" s="109">
        <v>0</v>
      </c>
      <c r="R126" s="109">
        <v>0</v>
      </c>
      <c r="S126" s="109">
        <v>0</v>
      </c>
      <c r="T126" s="109">
        <v>0</v>
      </c>
      <c r="U126" s="109">
        <v>0</v>
      </c>
      <c r="V126" s="110">
        <v>0</v>
      </c>
      <c r="W126" s="24"/>
      <c r="X126" s="24"/>
      <c r="Y126" s="24"/>
      <c r="Z126" s="24"/>
      <c r="AA126" s="24"/>
      <c r="AB126" s="24"/>
      <c r="AC126" s="24"/>
      <c r="AD126" s="24"/>
      <c r="AE126" s="24"/>
      <c r="AF126" s="24"/>
      <c r="AG126" s="24"/>
      <c r="AH126" s="24"/>
    </row>
    <row r="127" spans="1:34">
      <c r="A127" s="24"/>
      <c r="B127" s="167" t="s">
        <v>227</v>
      </c>
      <c r="C127" s="109">
        <v>0</v>
      </c>
      <c r="D127" s="109">
        <v>0</v>
      </c>
      <c r="E127" s="109">
        <v>0</v>
      </c>
      <c r="F127" s="109">
        <v>0</v>
      </c>
      <c r="G127" s="109">
        <v>0</v>
      </c>
      <c r="H127" s="109">
        <v>0</v>
      </c>
      <c r="I127" s="109">
        <v>0</v>
      </c>
      <c r="J127" s="109">
        <v>0</v>
      </c>
      <c r="K127" s="109">
        <v>0</v>
      </c>
      <c r="L127" s="109">
        <v>0</v>
      </c>
      <c r="M127" s="109">
        <v>0</v>
      </c>
      <c r="N127" s="109">
        <v>0</v>
      </c>
      <c r="O127" s="109">
        <v>0</v>
      </c>
      <c r="P127" s="109">
        <v>0</v>
      </c>
      <c r="Q127" s="109">
        <v>0</v>
      </c>
      <c r="R127" s="109">
        <v>0</v>
      </c>
      <c r="S127" s="109">
        <v>0</v>
      </c>
      <c r="T127" s="109">
        <v>1121362.2</v>
      </c>
      <c r="U127" s="109">
        <v>4068.9351999999999</v>
      </c>
      <c r="V127" s="110">
        <v>495199.34</v>
      </c>
      <c r="W127" s="24"/>
      <c r="X127" s="24"/>
      <c r="Y127" s="24"/>
      <c r="Z127" s="24"/>
      <c r="AA127" s="24"/>
      <c r="AB127" s="24"/>
      <c r="AC127" s="24"/>
      <c r="AD127" s="24"/>
      <c r="AE127" s="24"/>
      <c r="AF127" s="24"/>
      <c r="AG127" s="24"/>
      <c r="AH127" s="24"/>
    </row>
    <row r="128" spans="1:34">
      <c r="A128" s="24"/>
      <c r="B128" s="167" t="s">
        <v>228</v>
      </c>
      <c r="C128" s="109">
        <v>0</v>
      </c>
      <c r="D128" s="109">
        <v>0</v>
      </c>
      <c r="E128" s="109">
        <v>0</v>
      </c>
      <c r="F128" s="109">
        <v>0</v>
      </c>
      <c r="G128" s="109">
        <v>0</v>
      </c>
      <c r="H128" s="109">
        <v>0</v>
      </c>
      <c r="I128" s="109">
        <v>0</v>
      </c>
      <c r="J128" s="109">
        <v>0</v>
      </c>
      <c r="K128" s="109">
        <v>0</v>
      </c>
      <c r="L128" s="109">
        <v>0</v>
      </c>
      <c r="M128" s="109">
        <v>0</v>
      </c>
      <c r="N128" s="109">
        <v>0</v>
      </c>
      <c r="O128" s="109">
        <v>0</v>
      </c>
      <c r="P128" s="109">
        <v>0</v>
      </c>
      <c r="Q128" s="109">
        <v>0</v>
      </c>
      <c r="R128" s="109">
        <v>0</v>
      </c>
      <c r="S128" s="109">
        <v>0</v>
      </c>
      <c r="T128" s="109">
        <v>0</v>
      </c>
      <c r="U128" s="109">
        <v>445025.31</v>
      </c>
      <c r="V128" s="110">
        <v>0</v>
      </c>
      <c r="W128" s="24"/>
      <c r="X128" s="24"/>
      <c r="Y128" s="24"/>
      <c r="Z128" s="24"/>
      <c r="AA128" s="24"/>
      <c r="AB128" s="24"/>
      <c r="AC128" s="24"/>
      <c r="AD128" s="24"/>
      <c r="AE128" s="24"/>
      <c r="AF128" s="24"/>
      <c r="AG128" s="24"/>
      <c r="AH128" s="24"/>
    </row>
    <row r="129" spans="1:34">
      <c r="A129" s="24"/>
      <c r="B129" s="167" t="s">
        <v>229</v>
      </c>
      <c r="C129" s="109">
        <v>0</v>
      </c>
      <c r="D129" s="109">
        <v>14.904524</v>
      </c>
      <c r="E129" s="109">
        <v>0</v>
      </c>
      <c r="F129" s="109">
        <v>0</v>
      </c>
      <c r="G129" s="109">
        <v>0</v>
      </c>
      <c r="H129" s="109">
        <v>0</v>
      </c>
      <c r="I129" s="109">
        <v>0</v>
      </c>
      <c r="J129" s="109">
        <v>0</v>
      </c>
      <c r="K129" s="109">
        <v>0</v>
      </c>
      <c r="L129" s="109">
        <v>0</v>
      </c>
      <c r="M129" s="109">
        <v>0</v>
      </c>
      <c r="N129" s="109">
        <v>0</v>
      </c>
      <c r="O129" s="109">
        <v>0</v>
      </c>
      <c r="P129" s="109">
        <v>0</v>
      </c>
      <c r="Q129" s="109">
        <v>0</v>
      </c>
      <c r="R129" s="109">
        <v>0</v>
      </c>
      <c r="S129" s="109">
        <v>0</v>
      </c>
      <c r="T129" s="109">
        <v>1311981</v>
      </c>
      <c r="U129" s="109">
        <v>0</v>
      </c>
      <c r="V129" s="110">
        <v>0</v>
      </c>
      <c r="W129" s="24"/>
      <c r="X129" s="24"/>
      <c r="Y129" s="24"/>
      <c r="Z129" s="24"/>
      <c r="AA129" s="24"/>
      <c r="AB129" s="24"/>
      <c r="AC129" s="24"/>
      <c r="AD129" s="24"/>
      <c r="AE129" s="24"/>
      <c r="AF129" s="24"/>
      <c r="AG129" s="24"/>
      <c r="AH129" s="24"/>
    </row>
    <row r="130" spans="1:34">
      <c r="A130" s="24"/>
      <c r="B130" s="167" t="s">
        <v>230</v>
      </c>
      <c r="C130" s="109">
        <v>0</v>
      </c>
      <c r="D130" s="109">
        <v>3457.8497000000002</v>
      </c>
      <c r="E130" s="109">
        <v>0</v>
      </c>
      <c r="F130" s="109">
        <v>0</v>
      </c>
      <c r="G130" s="109">
        <v>0</v>
      </c>
      <c r="H130" s="109">
        <v>0</v>
      </c>
      <c r="I130" s="109">
        <v>0</v>
      </c>
      <c r="J130" s="109">
        <v>0</v>
      </c>
      <c r="K130" s="109">
        <v>0</v>
      </c>
      <c r="L130" s="109">
        <v>0</v>
      </c>
      <c r="M130" s="109">
        <v>0</v>
      </c>
      <c r="N130" s="109">
        <v>0</v>
      </c>
      <c r="O130" s="109">
        <v>0</v>
      </c>
      <c r="P130" s="109">
        <v>0</v>
      </c>
      <c r="Q130" s="109">
        <v>0</v>
      </c>
      <c r="R130" s="109">
        <v>0</v>
      </c>
      <c r="S130" s="109">
        <v>0</v>
      </c>
      <c r="T130" s="109">
        <v>312433.38</v>
      </c>
      <c r="U130" s="109">
        <v>0</v>
      </c>
      <c r="V130" s="110">
        <v>0</v>
      </c>
      <c r="W130" s="24"/>
      <c r="X130" s="24"/>
      <c r="Y130" s="24"/>
      <c r="Z130" s="24"/>
      <c r="AA130" s="24"/>
      <c r="AB130" s="24"/>
      <c r="AC130" s="24"/>
      <c r="AD130" s="24"/>
      <c r="AE130" s="24"/>
      <c r="AF130" s="24"/>
      <c r="AG130" s="24"/>
      <c r="AH130" s="24"/>
    </row>
    <row r="131" spans="1:34">
      <c r="A131" s="24"/>
      <c r="B131" s="167" t="s">
        <v>231</v>
      </c>
      <c r="C131" s="109">
        <v>0</v>
      </c>
      <c r="D131" s="109">
        <v>0</v>
      </c>
      <c r="E131" s="109">
        <v>0</v>
      </c>
      <c r="F131" s="109">
        <v>0</v>
      </c>
      <c r="G131" s="109">
        <v>0</v>
      </c>
      <c r="H131" s="109">
        <v>0</v>
      </c>
      <c r="I131" s="109">
        <v>0</v>
      </c>
      <c r="J131" s="109">
        <v>2358838.6</v>
      </c>
      <c r="K131" s="109">
        <v>187280.84</v>
      </c>
      <c r="L131" s="109">
        <v>0</v>
      </c>
      <c r="M131" s="109">
        <v>0</v>
      </c>
      <c r="N131" s="109">
        <v>0</v>
      </c>
      <c r="O131" s="109">
        <v>0</v>
      </c>
      <c r="P131" s="109">
        <v>0</v>
      </c>
      <c r="Q131" s="109">
        <v>0</v>
      </c>
      <c r="R131" s="109">
        <v>0</v>
      </c>
      <c r="S131" s="109">
        <v>0</v>
      </c>
      <c r="T131" s="109">
        <v>0</v>
      </c>
      <c r="U131" s="109">
        <v>12668229</v>
      </c>
      <c r="V131" s="110">
        <v>1688436.7</v>
      </c>
      <c r="W131" s="24"/>
      <c r="X131" s="24"/>
      <c r="Y131" s="24"/>
      <c r="Z131" s="24"/>
      <c r="AA131" s="24"/>
      <c r="AB131" s="24"/>
      <c r="AC131" s="24"/>
      <c r="AD131" s="24"/>
      <c r="AE131" s="24"/>
      <c r="AF131" s="24"/>
      <c r="AG131" s="24"/>
      <c r="AH131" s="24"/>
    </row>
    <row r="132" spans="1:34">
      <c r="A132" s="24"/>
      <c r="B132" s="167" t="s">
        <v>232</v>
      </c>
      <c r="C132" s="109">
        <v>0</v>
      </c>
      <c r="D132" s="109">
        <v>0</v>
      </c>
      <c r="E132" s="109">
        <v>0</v>
      </c>
      <c r="F132" s="109">
        <v>0</v>
      </c>
      <c r="G132" s="109">
        <v>0</v>
      </c>
      <c r="H132" s="109">
        <v>0</v>
      </c>
      <c r="I132" s="109">
        <v>0</v>
      </c>
      <c r="J132" s="109">
        <v>0</v>
      </c>
      <c r="K132" s="109">
        <v>0</v>
      </c>
      <c r="L132" s="109">
        <v>0</v>
      </c>
      <c r="M132" s="109">
        <v>0</v>
      </c>
      <c r="N132" s="109">
        <v>0</v>
      </c>
      <c r="O132" s="109">
        <v>0</v>
      </c>
      <c r="P132" s="109">
        <v>0</v>
      </c>
      <c r="Q132" s="109">
        <v>0</v>
      </c>
      <c r="R132" s="109">
        <v>0</v>
      </c>
      <c r="S132" s="109">
        <v>0</v>
      </c>
      <c r="T132" s="109">
        <v>571586.18000000005</v>
      </c>
      <c r="U132" s="109">
        <v>3750778.4</v>
      </c>
      <c r="V132" s="110">
        <v>564859.18999999994</v>
      </c>
      <c r="W132" s="24"/>
      <c r="X132" s="24"/>
      <c r="Y132" s="24"/>
      <c r="Z132" s="24"/>
      <c r="AA132" s="24"/>
      <c r="AB132" s="24"/>
      <c r="AC132" s="24"/>
      <c r="AD132" s="24"/>
      <c r="AE132" s="24"/>
      <c r="AF132" s="24"/>
      <c r="AG132" s="24"/>
      <c r="AH132" s="24"/>
    </row>
    <row r="133" spans="1:34">
      <c r="A133" s="24"/>
      <c r="B133" s="167" t="s">
        <v>233</v>
      </c>
      <c r="C133" s="109">
        <v>0</v>
      </c>
      <c r="D133" s="109">
        <v>0</v>
      </c>
      <c r="E133" s="109">
        <v>0</v>
      </c>
      <c r="F133" s="109">
        <v>0</v>
      </c>
      <c r="G133" s="109">
        <v>0</v>
      </c>
      <c r="H133" s="109">
        <v>0</v>
      </c>
      <c r="I133" s="109">
        <v>0</v>
      </c>
      <c r="J133" s="109">
        <v>5407369</v>
      </c>
      <c r="K133" s="109">
        <v>530751.56999999995</v>
      </c>
      <c r="L133" s="109">
        <v>0</v>
      </c>
      <c r="M133" s="109">
        <v>0</v>
      </c>
      <c r="N133" s="109">
        <v>0</v>
      </c>
      <c r="O133" s="109">
        <v>0</v>
      </c>
      <c r="P133" s="109">
        <v>0</v>
      </c>
      <c r="Q133" s="109">
        <v>0</v>
      </c>
      <c r="R133" s="109">
        <v>0</v>
      </c>
      <c r="S133" s="109">
        <v>0</v>
      </c>
      <c r="T133" s="109">
        <v>183675.58</v>
      </c>
      <c r="U133" s="109">
        <v>0</v>
      </c>
      <c r="V133" s="110">
        <v>16409.881000000001</v>
      </c>
      <c r="W133" s="24"/>
      <c r="X133" s="24"/>
      <c r="Y133" s="24"/>
      <c r="Z133" s="24"/>
      <c r="AA133" s="24"/>
      <c r="AB133" s="24"/>
      <c r="AC133" s="24"/>
      <c r="AD133" s="24"/>
      <c r="AE133" s="24"/>
      <c r="AF133" s="24"/>
      <c r="AG133" s="24"/>
      <c r="AH133" s="24"/>
    </row>
    <row r="134" spans="1:34">
      <c r="A134" s="24"/>
      <c r="B134" s="167" t="s">
        <v>234</v>
      </c>
      <c r="C134" s="109">
        <v>0</v>
      </c>
      <c r="D134" s="109">
        <v>0</v>
      </c>
      <c r="E134" s="109">
        <v>0</v>
      </c>
      <c r="F134" s="109">
        <v>0</v>
      </c>
      <c r="G134" s="109">
        <v>0</v>
      </c>
      <c r="H134" s="109">
        <v>0</v>
      </c>
      <c r="I134" s="109">
        <v>0</v>
      </c>
      <c r="J134" s="109">
        <v>0</v>
      </c>
      <c r="K134" s="109">
        <v>0</v>
      </c>
      <c r="L134" s="109">
        <v>0</v>
      </c>
      <c r="M134" s="109">
        <v>0</v>
      </c>
      <c r="N134" s="109">
        <v>0</v>
      </c>
      <c r="O134" s="109">
        <v>0</v>
      </c>
      <c r="P134" s="109">
        <v>0</v>
      </c>
      <c r="Q134" s="109">
        <v>0</v>
      </c>
      <c r="R134" s="109">
        <v>0</v>
      </c>
      <c r="S134" s="109">
        <v>0</v>
      </c>
      <c r="T134" s="109">
        <v>1794508.4</v>
      </c>
      <c r="U134" s="109">
        <v>0</v>
      </c>
      <c r="V134" s="110">
        <v>0</v>
      </c>
      <c r="W134" s="24"/>
      <c r="X134" s="24"/>
      <c r="Y134" s="24"/>
      <c r="Z134" s="24"/>
      <c r="AA134" s="24"/>
      <c r="AB134" s="24"/>
      <c r="AC134" s="24"/>
      <c r="AD134" s="24"/>
      <c r="AE134" s="24"/>
      <c r="AF134" s="24"/>
      <c r="AG134" s="24"/>
      <c r="AH134" s="24"/>
    </row>
    <row r="135" spans="1:34">
      <c r="A135" s="24"/>
      <c r="B135" s="167" t="s">
        <v>235</v>
      </c>
      <c r="C135" s="109">
        <v>0</v>
      </c>
      <c r="D135" s="109">
        <v>0</v>
      </c>
      <c r="E135" s="109">
        <v>0</v>
      </c>
      <c r="F135" s="109">
        <v>0</v>
      </c>
      <c r="G135" s="109">
        <v>0</v>
      </c>
      <c r="H135" s="109">
        <v>0</v>
      </c>
      <c r="I135" s="109">
        <v>0</v>
      </c>
      <c r="J135" s="109">
        <v>0</v>
      </c>
      <c r="K135" s="109">
        <v>0</v>
      </c>
      <c r="L135" s="109">
        <v>0</v>
      </c>
      <c r="M135" s="109">
        <v>0</v>
      </c>
      <c r="N135" s="109">
        <v>0</v>
      </c>
      <c r="O135" s="109">
        <v>0</v>
      </c>
      <c r="P135" s="109">
        <v>0</v>
      </c>
      <c r="Q135" s="109">
        <v>0</v>
      </c>
      <c r="R135" s="109">
        <v>0</v>
      </c>
      <c r="S135" s="109">
        <v>0</v>
      </c>
      <c r="T135" s="109">
        <v>0</v>
      </c>
      <c r="U135" s="109">
        <v>5661151.4000000004</v>
      </c>
      <c r="V135" s="110">
        <v>135739.67000000001</v>
      </c>
      <c r="W135" s="24"/>
      <c r="X135" s="24"/>
      <c r="Y135" s="24"/>
      <c r="Z135" s="24"/>
      <c r="AA135" s="24"/>
      <c r="AB135" s="24"/>
      <c r="AC135" s="24"/>
      <c r="AD135" s="24"/>
      <c r="AE135" s="24"/>
      <c r="AF135" s="24"/>
      <c r="AG135" s="24"/>
      <c r="AH135" s="24"/>
    </row>
    <row r="136" spans="1:34">
      <c r="A136" s="24"/>
      <c r="B136" s="167" t="s">
        <v>236</v>
      </c>
      <c r="C136" s="109">
        <v>0</v>
      </c>
      <c r="D136" s="109">
        <v>0</v>
      </c>
      <c r="E136" s="109">
        <v>0</v>
      </c>
      <c r="F136" s="109">
        <v>0</v>
      </c>
      <c r="G136" s="109">
        <v>0</v>
      </c>
      <c r="H136" s="109">
        <v>0</v>
      </c>
      <c r="I136" s="109">
        <v>0</v>
      </c>
      <c r="J136" s="109">
        <v>5230485.7</v>
      </c>
      <c r="K136" s="109">
        <v>977830.68</v>
      </c>
      <c r="L136" s="109">
        <v>0</v>
      </c>
      <c r="M136" s="109">
        <v>0</v>
      </c>
      <c r="N136" s="109">
        <v>0</v>
      </c>
      <c r="O136" s="109">
        <v>0</v>
      </c>
      <c r="P136" s="109">
        <v>0</v>
      </c>
      <c r="Q136" s="109">
        <v>0</v>
      </c>
      <c r="R136" s="109">
        <v>0</v>
      </c>
      <c r="S136" s="109">
        <v>0</v>
      </c>
      <c r="T136" s="109">
        <v>0</v>
      </c>
      <c r="U136" s="109">
        <v>1244036.3999999999</v>
      </c>
      <c r="V136" s="110">
        <v>509962.68</v>
      </c>
      <c r="W136" s="24"/>
      <c r="X136" s="24"/>
      <c r="Y136" s="24"/>
      <c r="Z136" s="24"/>
      <c r="AA136" s="24"/>
      <c r="AB136" s="24"/>
      <c r="AC136" s="24"/>
      <c r="AD136" s="24"/>
      <c r="AE136" s="24"/>
      <c r="AF136" s="24"/>
      <c r="AG136" s="24"/>
      <c r="AH136" s="24"/>
    </row>
    <row r="137" spans="1:34">
      <c r="A137" s="24"/>
      <c r="B137" s="167" t="s">
        <v>237</v>
      </c>
      <c r="C137" s="109">
        <v>0</v>
      </c>
      <c r="D137" s="109">
        <v>0</v>
      </c>
      <c r="E137" s="109">
        <v>0</v>
      </c>
      <c r="F137" s="109">
        <v>0</v>
      </c>
      <c r="G137" s="109">
        <v>0</v>
      </c>
      <c r="H137" s="109">
        <v>0</v>
      </c>
      <c r="I137" s="109">
        <v>0</v>
      </c>
      <c r="J137" s="109">
        <v>0</v>
      </c>
      <c r="K137" s="109">
        <v>0</v>
      </c>
      <c r="L137" s="109">
        <v>0</v>
      </c>
      <c r="M137" s="109">
        <v>0</v>
      </c>
      <c r="N137" s="109">
        <v>0</v>
      </c>
      <c r="O137" s="109">
        <v>0</v>
      </c>
      <c r="P137" s="109">
        <v>0</v>
      </c>
      <c r="Q137" s="109">
        <v>0</v>
      </c>
      <c r="R137" s="109">
        <v>0</v>
      </c>
      <c r="S137" s="109">
        <v>0</v>
      </c>
      <c r="T137" s="109">
        <v>1810275.4</v>
      </c>
      <c r="U137" s="109">
        <v>0</v>
      </c>
      <c r="V137" s="110">
        <v>0</v>
      </c>
      <c r="W137" s="24"/>
      <c r="X137" s="24"/>
      <c r="Y137" s="24"/>
      <c r="Z137" s="24"/>
      <c r="AA137" s="24"/>
      <c r="AB137" s="24"/>
      <c r="AC137" s="24"/>
      <c r="AD137" s="24"/>
      <c r="AE137" s="24"/>
      <c r="AF137" s="24"/>
      <c r="AG137" s="24"/>
      <c r="AH137" s="24"/>
    </row>
    <row r="138" spans="1:34">
      <c r="A138" s="24"/>
      <c r="B138" s="167" t="s">
        <v>238</v>
      </c>
      <c r="C138" s="109">
        <v>0</v>
      </c>
      <c r="D138" s="109">
        <v>0</v>
      </c>
      <c r="E138" s="109">
        <v>0</v>
      </c>
      <c r="F138" s="109">
        <v>0</v>
      </c>
      <c r="G138" s="109">
        <v>0</v>
      </c>
      <c r="H138" s="109">
        <v>0</v>
      </c>
      <c r="I138" s="109">
        <v>0</v>
      </c>
      <c r="J138" s="109">
        <v>0</v>
      </c>
      <c r="K138" s="109">
        <v>0</v>
      </c>
      <c r="L138" s="109">
        <v>0</v>
      </c>
      <c r="M138" s="109">
        <v>0</v>
      </c>
      <c r="N138" s="109">
        <v>0</v>
      </c>
      <c r="O138" s="109">
        <v>0</v>
      </c>
      <c r="P138" s="109">
        <v>0</v>
      </c>
      <c r="Q138" s="109">
        <v>0</v>
      </c>
      <c r="R138" s="109">
        <v>0</v>
      </c>
      <c r="S138" s="109">
        <v>0</v>
      </c>
      <c r="T138" s="109">
        <v>1494391.6</v>
      </c>
      <c r="U138" s="109">
        <v>0</v>
      </c>
      <c r="V138" s="110">
        <v>0</v>
      </c>
      <c r="W138" s="24"/>
      <c r="X138" s="24"/>
      <c r="Y138" s="24"/>
      <c r="Z138" s="24"/>
      <c r="AA138" s="24"/>
      <c r="AB138" s="24"/>
      <c r="AC138" s="24"/>
      <c r="AD138" s="24"/>
      <c r="AE138" s="24"/>
      <c r="AF138" s="24"/>
      <c r="AG138" s="24"/>
      <c r="AH138" s="24"/>
    </row>
    <row r="139" spans="1:34" ht="15" customHeight="1">
      <c r="A139" s="24"/>
      <c r="B139" s="167" t="s">
        <v>239</v>
      </c>
      <c r="C139" s="109">
        <v>0</v>
      </c>
      <c r="D139" s="109">
        <v>0</v>
      </c>
      <c r="E139" s="109">
        <v>0</v>
      </c>
      <c r="F139" s="109">
        <v>0</v>
      </c>
      <c r="G139" s="109">
        <v>0</v>
      </c>
      <c r="H139" s="109">
        <v>0</v>
      </c>
      <c r="I139" s="109">
        <v>0</v>
      </c>
      <c r="J139" s="109">
        <v>0</v>
      </c>
      <c r="K139" s="109">
        <v>0</v>
      </c>
      <c r="L139" s="109">
        <v>0</v>
      </c>
      <c r="M139" s="109">
        <v>0</v>
      </c>
      <c r="N139" s="109">
        <v>0</v>
      </c>
      <c r="O139" s="109">
        <v>0</v>
      </c>
      <c r="P139" s="109">
        <v>0</v>
      </c>
      <c r="Q139" s="109">
        <v>0</v>
      </c>
      <c r="R139" s="109">
        <v>0</v>
      </c>
      <c r="S139" s="109">
        <v>0</v>
      </c>
      <c r="T139" s="109">
        <v>0</v>
      </c>
      <c r="U139" s="109">
        <v>33057.682000000001</v>
      </c>
      <c r="V139" s="110">
        <v>447.13573000000002</v>
      </c>
      <c r="W139" s="24"/>
      <c r="X139" s="24"/>
      <c r="Y139" s="24"/>
      <c r="Z139" s="24"/>
      <c r="AA139" s="24"/>
      <c r="AB139" s="24"/>
      <c r="AC139" s="24"/>
      <c r="AD139" s="24"/>
      <c r="AE139" s="24"/>
      <c r="AF139" s="24"/>
      <c r="AG139" s="24"/>
      <c r="AH139" s="24"/>
    </row>
    <row r="140" spans="1:34" ht="15" customHeight="1">
      <c r="A140" s="24"/>
      <c r="B140" s="167" t="s">
        <v>240</v>
      </c>
      <c r="C140" s="109">
        <v>0</v>
      </c>
      <c r="D140" s="109">
        <v>0</v>
      </c>
      <c r="E140" s="109">
        <v>0</v>
      </c>
      <c r="F140" s="109">
        <v>0</v>
      </c>
      <c r="G140" s="109">
        <v>0</v>
      </c>
      <c r="H140" s="109">
        <v>0</v>
      </c>
      <c r="I140" s="109">
        <v>0</v>
      </c>
      <c r="J140" s="109">
        <v>462.04025999999999</v>
      </c>
      <c r="K140" s="109">
        <v>0</v>
      </c>
      <c r="L140" s="109">
        <v>0</v>
      </c>
      <c r="M140" s="109">
        <v>0</v>
      </c>
      <c r="N140" s="109">
        <v>0</v>
      </c>
      <c r="O140" s="109">
        <v>0</v>
      </c>
      <c r="P140" s="109">
        <v>0</v>
      </c>
      <c r="Q140" s="109">
        <v>0</v>
      </c>
      <c r="R140" s="109">
        <v>0</v>
      </c>
      <c r="S140" s="109">
        <v>0</v>
      </c>
      <c r="T140" s="109">
        <v>0</v>
      </c>
      <c r="U140" s="109">
        <v>0</v>
      </c>
      <c r="V140" s="110">
        <v>0</v>
      </c>
      <c r="W140" s="24"/>
      <c r="X140" s="24"/>
      <c r="Y140" s="24"/>
      <c r="Z140" s="24"/>
      <c r="AA140" s="24"/>
      <c r="AB140" s="24"/>
      <c r="AC140" s="24"/>
      <c r="AD140" s="24"/>
      <c r="AE140" s="24"/>
      <c r="AF140" s="24"/>
      <c r="AG140" s="24"/>
      <c r="AH140" s="24"/>
    </row>
    <row r="141" spans="1:34" ht="15" customHeight="1">
      <c r="A141" s="24"/>
      <c r="B141" s="167" t="s">
        <v>241</v>
      </c>
      <c r="C141" s="109">
        <v>0</v>
      </c>
      <c r="D141" s="109">
        <v>0</v>
      </c>
      <c r="E141" s="109">
        <v>0</v>
      </c>
      <c r="F141" s="109">
        <v>0</v>
      </c>
      <c r="G141" s="109">
        <v>0</v>
      </c>
      <c r="H141" s="109">
        <v>0</v>
      </c>
      <c r="I141" s="109">
        <v>0</v>
      </c>
      <c r="J141" s="109">
        <v>0</v>
      </c>
      <c r="K141" s="109">
        <v>0</v>
      </c>
      <c r="L141" s="109">
        <v>0</v>
      </c>
      <c r="M141" s="109">
        <v>0</v>
      </c>
      <c r="N141" s="109">
        <v>0</v>
      </c>
      <c r="O141" s="109">
        <v>0</v>
      </c>
      <c r="P141" s="109">
        <v>0</v>
      </c>
      <c r="Q141" s="109">
        <v>0</v>
      </c>
      <c r="R141" s="109">
        <v>0</v>
      </c>
      <c r="S141" s="109">
        <v>0</v>
      </c>
      <c r="T141" s="109">
        <v>0</v>
      </c>
      <c r="U141" s="109">
        <v>896845.36</v>
      </c>
      <c r="V141" s="110">
        <v>0</v>
      </c>
      <c r="W141" s="24"/>
      <c r="X141" s="24"/>
      <c r="Y141" s="24"/>
      <c r="Z141" s="24"/>
      <c r="AA141" s="24"/>
      <c r="AB141" s="24"/>
      <c r="AC141" s="24"/>
      <c r="AD141" s="24"/>
      <c r="AE141" s="24"/>
      <c r="AF141" s="24"/>
      <c r="AG141" s="24"/>
      <c r="AH141" s="24"/>
    </row>
    <row r="142" spans="1:34" ht="15" customHeight="1">
      <c r="A142" s="24"/>
      <c r="B142" s="167" t="s">
        <v>242</v>
      </c>
      <c r="C142" s="109">
        <v>0</v>
      </c>
      <c r="D142" s="109">
        <v>0</v>
      </c>
      <c r="E142" s="109">
        <v>0</v>
      </c>
      <c r="F142" s="109">
        <v>0</v>
      </c>
      <c r="G142" s="109">
        <v>0</v>
      </c>
      <c r="H142" s="109">
        <v>0</v>
      </c>
      <c r="I142" s="109">
        <v>0</v>
      </c>
      <c r="J142" s="109">
        <v>0</v>
      </c>
      <c r="K142" s="109">
        <v>0</v>
      </c>
      <c r="L142" s="109">
        <v>0</v>
      </c>
      <c r="M142" s="109">
        <v>0</v>
      </c>
      <c r="N142" s="109">
        <v>0</v>
      </c>
      <c r="O142" s="109">
        <v>0</v>
      </c>
      <c r="P142" s="109">
        <v>0</v>
      </c>
      <c r="Q142" s="109">
        <v>0</v>
      </c>
      <c r="R142" s="109">
        <v>0</v>
      </c>
      <c r="S142" s="109">
        <v>0</v>
      </c>
      <c r="T142" s="109">
        <v>4924826.7</v>
      </c>
      <c r="U142" s="109">
        <v>519617.73</v>
      </c>
      <c r="V142" s="110">
        <v>329178.59999999998</v>
      </c>
      <c r="W142" s="24"/>
      <c r="X142" s="24"/>
      <c r="Y142" s="24"/>
      <c r="Z142" s="24"/>
      <c r="AA142" s="24"/>
      <c r="AB142" s="24"/>
      <c r="AC142" s="24"/>
      <c r="AD142" s="24"/>
      <c r="AE142" s="24"/>
      <c r="AF142" s="24"/>
      <c r="AG142" s="24"/>
      <c r="AH142" s="24"/>
    </row>
    <row r="143" spans="1:34" ht="15" customHeight="1">
      <c r="A143" s="24"/>
      <c r="B143" s="167" t="s">
        <v>243</v>
      </c>
      <c r="C143" s="109">
        <v>0</v>
      </c>
      <c r="D143" s="109">
        <v>0</v>
      </c>
      <c r="E143" s="109">
        <v>0</v>
      </c>
      <c r="F143" s="109">
        <v>0</v>
      </c>
      <c r="G143" s="109">
        <v>0</v>
      </c>
      <c r="H143" s="109">
        <v>0</v>
      </c>
      <c r="I143" s="109">
        <v>0</v>
      </c>
      <c r="J143" s="109">
        <v>2482075.5</v>
      </c>
      <c r="K143" s="109">
        <v>781472.63</v>
      </c>
      <c r="L143" s="109">
        <v>0</v>
      </c>
      <c r="M143" s="109">
        <v>0</v>
      </c>
      <c r="N143" s="109">
        <v>0</v>
      </c>
      <c r="O143" s="109">
        <v>0</v>
      </c>
      <c r="P143" s="109">
        <v>0</v>
      </c>
      <c r="Q143" s="109">
        <v>0</v>
      </c>
      <c r="R143" s="109">
        <v>0</v>
      </c>
      <c r="S143" s="109">
        <v>0</v>
      </c>
      <c r="T143" s="109">
        <v>0</v>
      </c>
      <c r="U143" s="109">
        <v>514316.01</v>
      </c>
      <c r="V143" s="110">
        <v>136793.72</v>
      </c>
      <c r="W143" s="24"/>
      <c r="X143" s="24"/>
      <c r="Y143" s="24"/>
      <c r="Z143" s="24"/>
      <c r="AA143" s="24"/>
      <c r="AB143" s="24"/>
      <c r="AC143" s="24"/>
      <c r="AD143" s="24"/>
      <c r="AE143" s="24"/>
      <c r="AF143" s="24"/>
      <c r="AG143" s="24"/>
      <c r="AH143" s="24"/>
    </row>
    <row r="144" spans="1:34" ht="15" customHeight="1">
      <c r="A144" s="24"/>
      <c r="B144" s="167" t="s">
        <v>244</v>
      </c>
      <c r="C144" s="109">
        <v>0</v>
      </c>
      <c r="D144" s="109">
        <v>0</v>
      </c>
      <c r="E144" s="109">
        <v>0</v>
      </c>
      <c r="F144" s="109">
        <v>0</v>
      </c>
      <c r="G144" s="109">
        <v>0</v>
      </c>
      <c r="H144" s="109">
        <v>0</v>
      </c>
      <c r="I144" s="109">
        <v>0</v>
      </c>
      <c r="J144" s="109">
        <v>0</v>
      </c>
      <c r="K144" s="109">
        <v>0</v>
      </c>
      <c r="L144" s="109">
        <v>0</v>
      </c>
      <c r="M144" s="109">
        <v>0</v>
      </c>
      <c r="N144" s="109">
        <v>0</v>
      </c>
      <c r="O144" s="109">
        <v>0</v>
      </c>
      <c r="P144" s="109">
        <v>0</v>
      </c>
      <c r="Q144" s="109">
        <v>0</v>
      </c>
      <c r="R144" s="109">
        <v>82639.994999999995</v>
      </c>
      <c r="S144" s="109">
        <v>0</v>
      </c>
      <c r="T144" s="109">
        <v>4073068.2</v>
      </c>
      <c r="U144" s="109">
        <v>0</v>
      </c>
      <c r="V144" s="110">
        <v>771516.55</v>
      </c>
      <c r="W144" s="24"/>
      <c r="X144" s="24"/>
      <c r="Y144" s="24"/>
      <c r="Z144" s="24"/>
      <c r="AA144" s="24"/>
      <c r="AB144" s="24"/>
      <c r="AC144" s="24"/>
      <c r="AD144" s="24"/>
      <c r="AE144" s="24"/>
      <c r="AF144" s="24"/>
      <c r="AG144" s="24"/>
      <c r="AH144" s="24"/>
    </row>
    <row r="145" spans="1:80" ht="15" customHeight="1">
      <c r="A145" s="24"/>
      <c r="B145" s="167" t="s">
        <v>245</v>
      </c>
      <c r="C145" s="109">
        <v>0</v>
      </c>
      <c r="D145" s="109">
        <v>0</v>
      </c>
      <c r="E145" s="109">
        <v>0</v>
      </c>
      <c r="F145" s="109">
        <v>0</v>
      </c>
      <c r="G145" s="109">
        <v>0</v>
      </c>
      <c r="H145" s="109">
        <v>0</v>
      </c>
      <c r="I145" s="109">
        <v>0</v>
      </c>
      <c r="J145" s="109">
        <v>0</v>
      </c>
      <c r="K145" s="109">
        <v>0</v>
      </c>
      <c r="L145" s="109">
        <v>0</v>
      </c>
      <c r="M145" s="109">
        <v>0</v>
      </c>
      <c r="N145" s="109">
        <v>0</v>
      </c>
      <c r="O145" s="109">
        <v>0</v>
      </c>
      <c r="P145" s="109">
        <v>0</v>
      </c>
      <c r="Q145" s="109">
        <v>0</v>
      </c>
      <c r="R145" s="109">
        <v>0</v>
      </c>
      <c r="S145" s="109">
        <v>0</v>
      </c>
      <c r="T145" s="109">
        <v>605429</v>
      </c>
      <c r="U145" s="109">
        <v>0</v>
      </c>
      <c r="V145" s="110">
        <v>270472.40000000002</v>
      </c>
      <c r="W145" s="24"/>
      <c r="X145" s="24"/>
      <c r="Y145" s="24"/>
      <c r="Z145" s="24"/>
      <c r="AA145" s="24"/>
      <c r="AB145" s="24"/>
      <c r="AC145" s="24"/>
      <c r="AD145" s="24"/>
      <c r="AE145" s="24"/>
      <c r="AF145" s="24"/>
      <c r="AG145" s="24"/>
      <c r="AH145" s="24"/>
    </row>
    <row r="146" spans="1:80" ht="15" customHeight="1">
      <c r="A146" s="24"/>
      <c r="B146" s="167" t="s">
        <v>246</v>
      </c>
      <c r="C146" s="109">
        <v>0</v>
      </c>
      <c r="D146" s="109">
        <v>0</v>
      </c>
      <c r="E146" s="109">
        <v>0</v>
      </c>
      <c r="F146" s="109">
        <v>0</v>
      </c>
      <c r="G146" s="109">
        <v>0</v>
      </c>
      <c r="H146" s="109">
        <v>0</v>
      </c>
      <c r="I146" s="109">
        <v>0</v>
      </c>
      <c r="J146" s="109">
        <v>25093.8</v>
      </c>
      <c r="K146" s="109">
        <v>0</v>
      </c>
      <c r="L146" s="109">
        <v>0</v>
      </c>
      <c r="M146" s="109">
        <v>0</v>
      </c>
      <c r="N146" s="109">
        <v>0</v>
      </c>
      <c r="O146" s="109">
        <v>0</v>
      </c>
      <c r="P146" s="109">
        <v>0</v>
      </c>
      <c r="Q146" s="109">
        <v>0</v>
      </c>
      <c r="R146" s="109">
        <v>0</v>
      </c>
      <c r="S146" s="109">
        <v>0</v>
      </c>
      <c r="T146" s="109">
        <v>278354.28999999998</v>
      </c>
      <c r="U146" s="109">
        <v>0</v>
      </c>
      <c r="V146" s="110">
        <v>102560.82</v>
      </c>
      <c r="W146" s="24"/>
      <c r="X146" s="24"/>
      <c r="Y146" s="24"/>
      <c r="Z146" s="24"/>
      <c r="AA146" s="24"/>
      <c r="AB146" s="24"/>
      <c r="AC146" s="24"/>
      <c r="AD146" s="24"/>
      <c r="AE146" s="24"/>
      <c r="AF146" s="24"/>
      <c r="AG146" s="24"/>
      <c r="AH146" s="24"/>
    </row>
    <row r="147" spans="1:80" ht="15" customHeight="1">
      <c r="A147" s="24"/>
      <c r="B147" s="167" t="s">
        <v>247</v>
      </c>
      <c r="C147" s="109">
        <v>0</v>
      </c>
      <c r="D147" s="109">
        <v>0</v>
      </c>
      <c r="E147" s="109">
        <v>0</v>
      </c>
      <c r="F147" s="109">
        <v>0</v>
      </c>
      <c r="G147" s="109">
        <v>100680.06</v>
      </c>
      <c r="H147" s="109">
        <v>0</v>
      </c>
      <c r="I147" s="109">
        <v>0</v>
      </c>
      <c r="J147" s="109">
        <v>6029119.7000000002</v>
      </c>
      <c r="K147" s="109">
        <v>3290199.1</v>
      </c>
      <c r="L147" s="109">
        <v>0</v>
      </c>
      <c r="M147" s="109">
        <v>0</v>
      </c>
      <c r="N147" s="109">
        <v>0</v>
      </c>
      <c r="O147" s="109">
        <v>0</v>
      </c>
      <c r="P147" s="109">
        <v>0</v>
      </c>
      <c r="Q147" s="109">
        <v>0</v>
      </c>
      <c r="R147" s="109">
        <v>0</v>
      </c>
      <c r="S147" s="109">
        <v>0</v>
      </c>
      <c r="T147" s="109">
        <v>0</v>
      </c>
      <c r="U147" s="109">
        <v>1250595</v>
      </c>
      <c r="V147" s="110">
        <v>1505570.2</v>
      </c>
      <c r="W147" s="24"/>
      <c r="X147" s="24"/>
      <c r="Y147" s="24"/>
      <c r="Z147" s="24"/>
      <c r="AA147" s="24"/>
      <c r="AB147" s="24"/>
      <c r="AC147" s="24"/>
      <c r="AD147" s="24"/>
      <c r="AE147" s="24"/>
      <c r="AF147" s="24"/>
      <c r="AG147" s="24"/>
      <c r="AH147" s="24"/>
    </row>
    <row r="148" spans="1:80" ht="15" customHeight="1">
      <c r="A148" s="24"/>
      <c r="B148" s="167" t="s">
        <v>248</v>
      </c>
      <c r="C148" s="109">
        <v>0</v>
      </c>
      <c r="D148" s="109">
        <v>1311.5980999999999</v>
      </c>
      <c r="E148" s="109">
        <v>0</v>
      </c>
      <c r="F148" s="109">
        <v>0</v>
      </c>
      <c r="G148" s="109">
        <v>0</v>
      </c>
      <c r="H148" s="109">
        <v>0</v>
      </c>
      <c r="I148" s="109">
        <v>0</v>
      </c>
      <c r="J148" s="109">
        <v>0</v>
      </c>
      <c r="K148" s="109">
        <v>0</v>
      </c>
      <c r="L148" s="109">
        <v>0</v>
      </c>
      <c r="M148" s="109">
        <v>0</v>
      </c>
      <c r="N148" s="109">
        <v>0</v>
      </c>
      <c r="O148" s="109">
        <v>0</v>
      </c>
      <c r="P148" s="109">
        <v>0</v>
      </c>
      <c r="Q148" s="109">
        <v>0</v>
      </c>
      <c r="R148" s="109">
        <v>0</v>
      </c>
      <c r="S148" s="109">
        <v>0</v>
      </c>
      <c r="T148" s="109">
        <v>1584954.6</v>
      </c>
      <c r="U148" s="109">
        <v>220785.45</v>
      </c>
      <c r="V148" s="110">
        <v>0</v>
      </c>
      <c r="W148" s="24"/>
      <c r="X148" s="24"/>
      <c r="Y148" s="24"/>
      <c r="Z148" s="24"/>
      <c r="AA148" s="24"/>
      <c r="AB148" s="24"/>
      <c r="AC148" s="24"/>
      <c r="AD148" s="24"/>
      <c r="AE148" s="24"/>
      <c r="AF148" s="24"/>
      <c r="AG148" s="24"/>
      <c r="AH148" s="24"/>
    </row>
    <row r="149" spans="1:80" ht="15" customHeight="1">
      <c r="A149" s="24"/>
      <c r="B149" s="170" t="s">
        <v>249</v>
      </c>
      <c r="C149" s="111">
        <v>2025.1237000000001</v>
      </c>
      <c r="D149" s="111">
        <v>6470.2803999999996</v>
      </c>
      <c r="E149" s="111">
        <v>0</v>
      </c>
      <c r="F149" s="111">
        <v>0</v>
      </c>
      <c r="G149" s="111">
        <v>0</v>
      </c>
      <c r="H149" s="111">
        <v>0</v>
      </c>
      <c r="I149" s="111">
        <v>0</v>
      </c>
      <c r="J149" s="111">
        <v>0</v>
      </c>
      <c r="K149" s="111">
        <v>0</v>
      </c>
      <c r="L149" s="111">
        <v>0</v>
      </c>
      <c r="M149" s="111">
        <v>0</v>
      </c>
      <c r="N149" s="111">
        <v>0</v>
      </c>
      <c r="O149" s="111">
        <v>0</v>
      </c>
      <c r="P149" s="111">
        <v>0</v>
      </c>
      <c r="Q149" s="111">
        <v>0</v>
      </c>
      <c r="R149" s="111">
        <v>0</v>
      </c>
      <c r="S149" s="111">
        <v>0</v>
      </c>
      <c r="T149" s="111">
        <v>0</v>
      </c>
      <c r="U149" s="111">
        <v>11936156</v>
      </c>
      <c r="V149" s="112">
        <v>132492.68</v>
      </c>
      <c r="W149" s="24"/>
      <c r="X149" s="24"/>
      <c r="Y149" s="24"/>
      <c r="Z149" s="24"/>
      <c r="AA149" s="24"/>
      <c r="AB149" s="24"/>
      <c r="AC149" s="24"/>
      <c r="AD149" s="24"/>
      <c r="AE149" s="24"/>
      <c r="AF149" s="24"/>
      <c r="AG149" s="24"/>
      <c r="AH149" s="24"/>
    </row>
    <row r="150" spans="1:80" ht="15" customHeight="1">
      <c r="A150" s="24"/>
      <c r="B150" s="406" t="s">
        <v>443</v>
      </c>
      <c r="C150" s="407"/>
      <c r="D150" s="407"/>
      <c r="E150" s="407"/>
      <c r="F150" s="407"/>
      <c r="G150" s="407"/>
      <c r="H150" s="407"/>
      <c r="I150" s="407"/>
      <c r="J150" s="407"/>
      <c r="K150" s="407"/>
      <c r="L150" s="407"/>
      <c r="M150" s="407"/>
      <c r="N150" s="407"/>
      <c r="O150" s="407"/>
      <c r="P150" s="407"/>
      <c r="Q150" s="407"/>
      <c r="R150" s="407"/>
      <c r="S150" s="407"/>
      <c r="T150" s="407"/>
      <c r="U150" s="407"/>
      <c r="V150" s="407"/>
      <c r="W150" s="24"/>
      <c r="X150" s="24"/>
      <c r="Y150" s="24"/>
      <c r="Z150" s="24"/>
      <c r="AA150" s="24"/>
      <c r="AB150" s="24"/>
      <c r="AC150" s="24"/>
      <c r="AD150" s="24"/>
      <c r="AE150" s="24"/>
      <c r="AF150" s="24"/>
      <c r="AG150" s="24"/>
      <c r="AH150" s="24"/>
      <c r="AI150" s="24"/>
      <c r="AJ150" s="24"/>
      <c r="AK150" s="24"/>
      <c r="AL150" s="24"/>
      <c r="AM150" s="24"/>
      <c r="AN150" s="24"/>
      <c r="AO150" s="24"/>
      <c r="AP150" s="24"/>
      <c r="AQ150" s="24"/>
      <c r="AR150" s="24"/>
      <c r="AS150" s="24"/>
      <c r="AT150" s="24"/>
      <c r="AU150" s="24"/>
      <c r="AV150" s="24"/>
      <c r="AW150" s="24"/>
      <c r="AX150" s="24"/>
      <c r="AY150" s="24"/>
      <c r="AZ150" s="24"/>
      <c r="BA150" s="24"/>
      <c r="BB150" s="24"/>
      <c r="BC150" s="24"/>
      <c r="BD150" s="24"/>
      <c r="BE150" s="24"/>
      <c r="BF150" s="24"/>
      <c r="BG150" s="24"/>
      <c r="BH150" s="24"/>
      <c r="BI150" s="24"/>
      <c r="BJ150" s="24"/>
      <c r="BK150" s="24"/>
      <c r="BL150" s="24"/>
      <c r="BM150" s="24"/>
      <c r="BN150" s="24"/>
      <c r="BO150" s="24"/>
      <c r="BP150" s="24"/>
      <c r="BQ150" s="24"/>
      <c r="BR150" s="24"/>
      <c r="BS150" s="24"/>
      <c r="BT150" s="24"/>
      <c r="BU150" s="24"/>
      <c r="BV150" s="24"/>
      <c r="BW150" s="24"/>
      <c r="BX150" s="24"/>
      <c r="BY150" s="24"/>
      <c r="BZ150" s="24"/>
      <c r="CA150" s="24"/>
      <c r="CB150" s="24"/>
    </row>
    <row r="151" spans="1:80">
      <c r="A151" s="24"/>
      <c r="B151" s="24"/>
      <c r="C151" s="24"/>
      <c r="D151" s="24"/>
      <c r="E151" s="24"/>
      <c r="F151" s="24"/>
      <c r="G151" s="24"/>
      <c r="H151" s="24"/>
      <c r="I151" s="24"/>
      <c r="J151" s="24"/>
      <c r="K151" s="24"/>
      <c r="L151" s="24"/>
      <c r="M151" s="24"/>
      <c r="N151" s="24"/>
      <c r="O151" s="24"/>
      <c r="P151" s="113"/>
      <c r="Q151" s="113"/>
      <c r="R151" s="113"/>
      <c r="S151" s="113"/>
      <c r="T151" s="113"/>
      <c r="U151" s="113"/>
      <c r="V151" s="113"/>
      <c r="W151" s="113"/>
      <c r="X151" s="113"/>
      <c r="Y151" s="113"/>
      <c r="Z151" s="113"/>
      <c r="AA151" s="113"/>
      <c r="AB151" s="113"/>
      <c r="AC151" s="113"/>
      <c r="AD151" s="113"/>
      <c r="AE151" s="113"/>
      <c r="AF151" s="113"/>
      <c r="AG151" s="113"/>
      <c r="AH151" s="113"/>
      <c r="AI151" s="113"/>
      <c r="AJ151" s="113"/>
      <c r="AK151" s="113"/>
      <c r="AL151" s="113"/>
      <c r="AM151" s="113"/>
      <c r="AN151" s="113"/>
      <c r="AO151" s="113"/>
      <c r="AP151" s="113"/>
      <c r="AQ151" s="113"/>
      <c r="AR151" s="113"/>
      <c r="AS151" s="113"/>
      <c r="AT151" s="113"/>
      <c r="AU151" s="113"/>
      <c r="AV151" s="113"/>
      <c r="AW151" s="113"/>
      <c r="AX151" s="113"/>
      <c r="AY151" s="113"/>
      <c r="AZ151" s="113"/>
      <c r="BA151" s="113"/>
      <c r="BB151" s="113"/>
      <c r="BC151" s="113"/>
      <c r="BD151" s="113"/>
      <c r="BE151" s="113"/>
      <c r="BF151" s="113"/>
      <c r="BG151" s="113"/>
      <c r="BH151" s="113"/>
      <c r="BI151" s="113"/>
      <c r="BJ151" s="113"/>
      <c r="BK151" s="113"/>
      <c r="BL151" s="113"/>
      <c r="BM151" s="113"/>
      <c r="BN151" s="113"/>
      <c r="BO151" s="113"/>
      <c r="BP151" s="113"/>
      <c r="BQ151" s="113"/>
      <c r="BR151" s="113"/>
      <c r="BS151" s="113"/>
      <c r="BT151" s="113"/>
      <c r="BU151" s="113"/>
      <c r="BV151" s="113"/>
      <c r="BW151" s="113"/>
      <c r="BX151" s="113"/>
      <c r="BY151" s="113"/>
      <c r="BZ151" s="113"/>
      <c r="CA151" s="113"/>
      <c r="CB151" s="113"/>
    </row>
    <row r="152" spans="1:80" ht="15" customHeight="1">
      <c r="A152" s="24"/>
      <c r="B152" s="470" t="s">
        <v>221</v>
      </c>
      <c r="C152" s="464" t="s">
        <v>250</v>
      </c>
      <c r="D152" s="464" t="s">
        <v>251</v>
      </c>
      <c r="E152" s="464" t="s">
        <v>252</v>
      </c>
      <c r="F152" s="471" t="s">
        <v>253</v>
      </c>
      <c r="G152" s="471" t="s">
        <v>352</v>
      </c>
      <c r="H152" s="471" t="s">
        <v>353</v>
      </c>
      <c r="I152" s="471" t="s">
        <v>254</v>
      </c>
      <c r="J152" s="464" t="s">
        <v>255</v>
      </c>
      <c r="K152" s="464" t="s">
        <v>256</v>
      </c>
      <c r="L152" s="470" t="s">
        <v>257</v>
      </c>
      <c r="M152" s="471"/>
      <c r="N152" s="465"/>
      <c r="O152" s="113"/>
      <c r="P152" s="113"/>
      <c r="Q152" s="113"/>
      <c r="R152" s="113"/>
      <c r="S152" s="113"/>
      <c r="T152" s="113"/>
      <c r="U152" s="113"/>
      <c r="V152" s="113"/>
      <c r="W152" s="113"/>
      <c r="X152" s="113"/>
      <c r="Y152" s="113"/>
      <c r="Z152" s="113"/>
      <c r="AA152" s="113"/>
      <c r="AB152" s="113"/>
      <c r="AC152" s="113"/>
      <c r="AD152" s="113"/>
      <c r="AE152" s="113"/>
      <c r="AF152" s="113"/>
      <c r="AG152" s="113"/>
      <c r="AH152" s="113"/>
      <c r="AI152" s="113"/>
      <c r="AJ152" s="113"/>
      <c r="AK152" s="113"/>
      <c r="AL152" s="113"/>
      <c r="AM152" s="113"/>
      <c r="AN152" s="113"/>
      <c r="AO152" s="113"/>
      <c r="AP152" s="113"/>
      <c r="AQ152" s="113"/>
      <c r="AR152" s="113"/>
      <c r="AS152" s="113"/>
      <c r="AT152" s="113"/>
      <c r="AU152" s="113"/>
      <c r="AV152" s="113"/>
      <c r="AW152" s="113"/>
      <c r="AX152" s="113"/>
      <c r="AY152" s="113"/>
      <c r="AZ152" s="113"/>
      <c r="BA152" s="113"/>
      <c r="BB152" s="113"/>
      <c r="BC152" s="113"/>
      <c r="BD152" s="113"/>
      <c r="BE152" s="113"/>
      <c r="BF152" s="113"/>
      <c r="BG152" s="113"/>
      <c r="BH152" s="113"/>
      <c r="BI152" s="113"/>
      <c r="BJ152" s="113"/>
      <c r="BK152" s="113"/>
      <c r="BL152" s="113"/>
      <c r="BM152" s="113"/>
      <c r="BN152" s="113"/>
      <c r="BO152" s="113"/>
      <c r="BP152" s="113"/>
      <c r="BQ152" s="113"/>
      <c r="BR152" s="113"/>
      <c r="BS152" s="113"/>
      <c r="BT152" s="113"/>
      <c r="BU152" s="113"/>
      <c r="BV152" s="113"/>
      <c r="BW152" s="113"/>
      <c r="BX152" s="113"/>
      <c r="BY152" s="113"/>
      <c r="BZ152" s="113"/>
      <c r="CA152" s="113"/>
      <c r="CB152" s="113"/>
    </row>
    <row r="153" spans="1:80" ht="30" customHeight="1">
      <c r="A153" s="24"/>
      <c r="B153" s="476"/>
      <c r="C153" s="455"/>
      <c r="D153" s="455"/>
      <c r="E153" s="455"/>
      <c r="F153" s="472"/>
      <c r="G153" s="472"/>
      <c r="H153" s="472"/>
      <c r="I153" s="472"/>
      <c r="J153" s="455"/>
      <c r="K153" s="455"/>
      <c r="L153" s="182" t="s">
        <v>258</v>
      </c>
      <c r="M153" s="183" t="s">
        <v>259</v>
      </c>
      <c r="N153" s="184" t="s">
        <v>260</v>
      </c>
      <c r="O153" s="113"/>
      <c r="P153" s="113"/>
      <c r="Q153" s="113"/>
      <c r="R153" s="113"/>
      <c r="S153" s="113"/>
      <c r="T153" s="113"/>
      <c r="U153" s="113"/>
      <c r="V153" s="113"/>
      <c r="W153" s="113"/>
      <c r="X153" s="113"/>
      <c r="Y153" s="113"/>
      <c r="Z153" s="113"/>
      <c r="AA153" s="113"/>
      <c r="AB153" s="113"/>
      <c r="AC153" s="113"/>
      <c r="AD153" s="113"/>
      <c r="AE153" s="113"/>
      <c r="AF153" s="113"/>
      <c r="AG153" s="113"/>
      <c r="AH153" s="113"/>
      <c r="AI153" s="113"/>
      <c r="AJ153" s="113"/>
      <c r="AK153" s="113"/>
      <c r="AL153" s="113"/>
      <c r="AM153" s="113"/>
      <c r="AN153" s="113"/>
      <c r="AO153" s="113"/>
      <c r="AP153" s="113"/>
      <c r="AQ153" s="113"/>
      <c r="AR153" s="113"/>
      <c r="AS153" s="113"/>
      <c r="AT153" s="113"/>
      <c r="AU153" s="113"/>
      <c r="AV153" s="113"/>
      <c r="AW153" s="113"/>
      <c r="AX153" s="113"/>
      <c r="AY153" s="113"/>
      <c r="AZ153" s="113"/>
      <c r="BA153" s="113"/>
      <c r="BB153" s="113"/>
      <c r="BC153" s="113"/>
      <c r="BD153" s="113"/>
      <c r="BE153" s="113"/>
      <c r="BF153" s="113"/>
      <c r="BG153" s="113"/>
      <c r="BH153" s="113"/>
      <c r="BI153" s="113"/>
      <c r="BJ153" s="113"/>
      <c r="BK153" s="113"/>
      <c r="BL153" s="113"/>
      <c r="BM153" s="113"/>
      <c r="BN153" s="113"/>
      <c r="BO153" s="113"/>
      <c r="BP153" s="113"/>
      <c r="BQ153" s="113"/>
      <c r="BR153" s="113"/>
      <c r="BS153" s="113"/>
      <c r="BT153" s="113"/>
      <c r="BU153" s="113"/>
      <c r="BV153" s="113"/>
      <c r="BW153" s="113"/>
      <c r="BX153" s="113"/>
      <c r="BY153" s="113"/>
      <c r="BZ153" s="113"/>
      <c r="CA153" s="113"/>
      <c r="CB153" s="113"/>
    </row>
    <row r="154" spans="1:80">
      <c r="A154" s="24"/>
      <c r="B154" s="167" t="s">
        <v>222</v>
      </c>
      <c r="C154" s="175">
        <v>0.73</v>
      </c>
      <c r="D154" s="175">
        <v>0.56999999999999995</v>
      </c>
      <c r="E154" s="175">
        <v>66.989999999999995</v>
      </c>
      <c r="F154" s="175">
        <v>0.72</v>
      </c>
      <c r="G154" s="175">
        <v>0.65</v>
      </c>
      <c r="H154" s="175">
        <v>0.24</v>
      </c>
      <c r="I154" s="175">
        <v>2.41E-2</v>
      </c>
      <c r="J154" s="175">
        <v>22.2</v>
      </c>
      <c r="K154" s="175">
        <v>13.59</v>
      </c>
      <c r="L154" s="109">
        <v>374.36</v>
      </c>
      <c r="M154" s="175">
        <v>235.01</v>
      </c>
      <c r="N154" s="165">
        <v>313.74</v>
      </c>
      <c r="O154" s="113"/>
      <c r="P154" s="113"/>
      <c r="Q154" s="113"/>
      <c r="R154" s="113"/>
      <c r="S154" s="113"/>
      <c r="T154" s="113"/>
      <c r="U154" s="113"/>
      <c r="V154" s="113"/>
      <c r="W154" s="113"/>
      <c r="X154" s="113"/>
      <c r="Y154" s="113"/>
      <c r="Z154" s="113"/>
      <c r="AA154" s="113"/>
      <c r="AB154" s="113"/>
      <c r="AC154" s="113"/>
      <c r="AD154" s="113"/>
      <c r="AE154" s="113"/>
      <c r="AF154" s="113"/>
      <c r="AG154" s="113"/>
      <c r="AH154" s="113"/>
      <c r="AI154" s="113"/>
      <c r="AJ154" s="113"/>
      <c r="AK154" s="113"/>
      <c r="AL154" s="113"/>
      <c r="AM154" s="113"/>
      <c r="AN154" s="113"/>
      <c r="AO154" s="113"/>
      <c r="AP154" s="113"/>
      <c r="AQ154" s="113"/>
      <c r="AR154" s="113"/>
      <c r="AS154" s="113"/>
      <c r="AT154" s="113"/>
      <c r="AU154" s="113"/>
      <c r="AV154" s="113"/>
      <c r="AW154" s="113"/>
      <c r="AX154" s="113"/>
      <c r="AY154" s="113"/>
      <c r="AZ154" s="113"/>
      <c r="BA154" s="113"/>
      <c r="BB154" s="113"/>
      <c r="BC154" s="113"/>
      <c r="BD154" s="113"/>
      <c r="BE154" s="113"/>
      <c r="BF154" s="113"/>
      <c r="BG154" s="113"/>
      <c r="BH154" s="113"/>
      <c r="BI154" s="113"/>
      <c r="BJ154" s="113"/>
      <c r="BK154" s="113"/>
      <c r="BL154" s="113"/>
      <c r="BM154" s="113"/>
      <c r="BN154" s="113"/>
      <c r="BO154" s="113"/>
      <c r="BP154" s="113"/>
      <c r="BQ154" s="113"/>
      <c r="BR154" s="113"/>
      <c r="BS154" s="113"/>
      <c r="BT154" s="113"/>
      <c r="BU154" s="113"/>
      <c r="BV154" s="113"/>
      <c r="BW154" s="113"/>
      <c r="BX154" s="113"/>
      <c r="BY154" s="113"/>
      <c r="BZ154" s="113"/>
      <c r="CA154" s="113"/>
      <c r="CB154" s="113"/>
    </row>
    <row r="155" spans="1:80">
      <c r="A155" s="24"/>
      <c r="B155" s="167" t="s">
        <v>223</v>
      </c>
      <c r="C155" s="175">
        <v>0.74</v>
      </c>
      <c r="D155" s="175">
        <v>0.56999999999999995</v>
      </c>
      <c r="E155" s="175">
        <v>67.53</v>
      </c>
      <c r="F155" s="175">
        <v>0.72</v>
      </c>
      <c r="G155" s="175">
        <v>0.65</v>
      </c>
      <c r="H155" s="175">
        <v>0.48</v>
      </c>
      <c r="I155" s="175">
        <v>2.4299999999999999E-2</v>
      </c>
      <c r="J155" s="175">
        <v>22.27</v>
      </c>
      <c r="K155" s="175">
        <v>13.63</v>
      </c>
      <c r="L155" s="109">
        <v>347.2</v>
      </c>
      <c r="M155" s="175">
        <v>309.41000000000003</v>
      </c>
      <c r="N155" s="165">
        <v>168.29</v>
      </c>
      <c r="O155" s="113"/>
      <c r="P155" s="113"/>
      <c r="Q155" s="113"/>
      <c r="R155" s="113"/>
      <c r="S155" s="113"/>
      <c r="T155" s="113"/>
      <c r="U155" s="113"/>
      <c r="V155" s="113"/>
      <c r="W155" s="113"/>
      <c r="X155" s="113"/>
      <c r="Y155" s="113"/>
      <c r="Z155" s="113"/>
      <c r="AA155" s="113"/>
      <c r="AB155" s="113"/>
      <c r="AC155" s="113"/>
      <c r="AD155" s="113"/>
      <c r="AE155" s="113"/>
      <c r="AF155" s="113"/>
      <c r="AG155" s="113"/>
      <c r="AH155" s="113"/>
      <c r="AI155" s="113"/>
      <c r="AJ155" s="113"/>
      <c r="AK155" s="113"/>
      <c r="AL155" s="113"/>
      <c r="AM155" s="113"/>
      <c r="AN155" s="113"/>
      <c r="AO155" s="113"/>
      <c r="AP155" s="113"/>
      <c r="AQ155" s="113"/>
      <c r="AR155" s="113"/>
      <c r="AS155" s="113"/>
      <c r="AT155" s="113"/>
      <c r="AU155" s="113"/>
      <c r="AV155" s="113"/>
      <c r="AW155" s="113"/>
      <c r="AX155" s="113"/>
      <c r="AY155" s="113"/>
      <c r="AZ155" s="113"/>
      <c r="BA155" s="113"/>
      <c r="BB155" s="113"/>
      <c r="BC155" s="113"/>
      <c r="BD155" s="113"/>
      <c r="BE155" s="113"/>
      <c r="BF155" s="113"/>
      <c r="BG155" s="113"/>
      <c r="BH155" s="113"/>
      <c r="BI155" s="113"/>
      <c r="BJ155" s="113"/>
      <c r="BK155" s="113"/>
      <c r="BL155" s="113"/>
      <c r="BM155" s="113"/>
      <c r="BN155" s="113"/>
      <c r="BO155" s="113"/>
      <c r="BP155" s="113"/>
      <c r="BQ155" s="113"/>
      <c r="BR155" s="113"/>
      <c r="BS155" s="113"/>
      <c r="BT155" s="113"/>
      <c r="BU155" s="113"/>
      <c r="BV155" s="113"/>
      <c r="BW155" s="113"/>
      <c r="BX155" s="113"/>
      <c r="BY155" s="113"/>
      <c r="BZ155" s="113"/>
      <c r="CA155" s="113"/>
      <c r="CB155" s="113"/>
    </row>
    <row r="156" spans="1:80">
      <c r="A156" s="24"/>
      <c r="B156" s="167" t="s">
        <v>224</v>
      </c>
      <c r="C156" s="175">
        <v>0.34</v>
      </c>
      <c r="D156" s="175">
        <v>0.26</v>
      </c>
      <c r="E156" s="175">
        <v>28.23</v>
      </c>
      <c r="F156" s="175">
        <v>0.24</v>
      </c>
      <c r="G156" s="175">
        <v>0.28000000000000003</v>
      </c>
      <c r="H156" s="175">
        <v>0.28000000000000003</v>
      </c>
      <c r="I156" s="175">
        <v>1.01E-2</v>
      </c>
      <c r="J156" s="175">
        <v>10.220000000000001</v>
      </c>
      <c r="K156" s="175">
        <v>6.25</v>
      </c>
      <c r="L156" s="109">
        <v>251.54</v>
      </c>
      <c r="M156" s="175">
        <v>98.02</v>
      </c>
      <c r="N156" s="165">
        <v>39.67</v>
      </c>
      <c r="O156" s="113"/>
      <c r="P156" s="113"/>
      <c r="Q156" s="113"/>
      <c r="R156" s="113"/>
      <c r="S156" s="113"/>
      <c r="T156" s="113"/>
      <c r="U156" s="113"/>
      <c r="V156" s="113"/>
      <c r="W156" s="113"/>
      <c r="X156" s="113"/>
      <c r="Y156" s="113"/>
      <c r="Z156" s="113"/>
      <c r="AA156" s="113"/>
      <c r="AB156" s="113"/>
      <c r="AC156" s="113"/>
      <c r="AD156" s="113"/>
      <c r="AE156" s="113"/>
      <c r="AF156" s="113"/>
      <c r="AG156" s="113"/>
      <c r="AH156" s="113"/>
      <c r="AI156" s="113"/>
      <c r="AJ156" s="113"/>
      <c r="AK156" s="113"/>
      <c r="AL156" s="113"/>
      <c r="AM156" s="113"/>
      <c r="AN156" s="113"/>
      <c r="AO156" s="113"/>
      <c r="AP156" s="113"/>
      <c r="AQ156" s="113"/>
      <c r="AR156" s="113"/>
      <c r="AS156" s="113"/>
      <c r="AT156" s="113"/>
      <c r="AU156" s="113"/>
      <c r="AV156" s="113"/>
      <c r="AW156" s="113"/>
      <c r="AX156" s="113"/>
      <c r="AY156" s="113"/>
      <c r="AZ156" s="113"/>
      <c r="BA156" s="113"/>
      <c r="BB156" s="113"/>
      <c r="BC156" s="113"/>
      <c r="BD156" s="113"/>
      <c r="BE156" s="113"/>
      <c r="BF156" s="113"/>
      <c r="BG156" s="113"/>
      <c r="BH156" s="113"/>
      <c r="BI156" s="113"/>
      <c r="BJ156" s="113"/>
      <c r="BK156" s="113"/>
      <c r="BL156" s="113"/>
      <c r="BM156" s="113"/>
      <c r="BN156" s="113"/>
      <c r="BO156" s="113"/>
      <c r="BP156" s="113"/>
      <c r="BQ156" s="113"/>
      <c r="BR156" s="113"/>
      <c r="BS156" s="113"/>
      <c r="BT156" s="113"/>
      <c r="BU156" s="113"/>
      <c r="BV156" s="113"/>
      <c r="BW156" s="113"/>
      <c r="BX156" s="113"/>
      <c r="BY156" s="113"/>
      <c r="BZ156" s="113"/>
      <c r="CA156" s="113"/>
      <c r="CB156" s="113"/>
    </row>
    <row r="157" spans="1:80">
      <c r="A157" s="24"/>
      <c r="B157" s="167" t="s">
        <v>225</v>
      </c>
      <c r="C157" s="175">
        <v>0.43</v>
      </c>
      <c r="D157" s="175">
        <v>0.34</v>
      </c>
      <c r="E157" s="175">
        <v>40.020000000000003</v>
      </c>
      <c r="F157" s="175">
        <v>0.37</v>
      </c>
      <c r="G157" s="175">
        <v>0.37</v>
      </c>
      <c r="H157" s="175">
        <v>0.28000000000000003</v>
      </c>
      <c r="I157" s="175">
        <v>1.44E-2</v>
      </c>
      <c r="J157" s="175">
        <v>13.04</v>
      </c>
      <c r="K157" s="175">
        <v>7.98</v>
      </c>
      <c r="L157" s="109">
        <v>127.54</v>
      </c>
      <c r="M157" s="175">
        <v>127.54</v>
      </c>
      <c r="N157" s="165">
        <v>45.68</v>
      </c>
      <c r="O157" s="113"/>
      <c r="P157" s="113"/>
      <c r="Q157" s="113"/>
      <c r="R157" s="113"/>
      <c r="S157" s="113"/>
      <c r="T157" s="113"/>
      <c r="U157" s="113"/>
      <c r="V157" s="113"/>
      <c r="W157" s="113"/>
      <c r="X157" s="113"/>
      <c r="Y157" s="113"/>
      <c r="Z157" s="113"/>
      <c r="AA157" s="113"/>
      <c r="AB157" s="113"/>
      <c r="AC157" s="113"/>
      <c r="AD157" s="113"/>
      <c r="AE157" s="113"/>
      <c r="AF157" s="113"/>
      <c r="AG157" s="113"/>
      <c r="AH157" s="113"/>
      <c r="AI157" s="113"/>
      <c r="AJ157" s="113"/>
      <c r="AK157" s="113"/>
      <c r="AL157" s="113"/>
      <c r="AM157" s="113"/>
      <c r="AN157" s="113"/>
      <c r="AO157" s="113"/>
      <c r="AP157" s="113"/>
      <c r="AQ157" s="113"/>
      <c r="AR157" s="113"/>
      <c r="AS157" s="113"/>
      <c r="AT157" s="113"/>
      <c r="AU157" s="113"/>
      <c r="AV157" s="113"/>
      <c r="AW157" s="113"/>
      <c r="AX157" s="113"/>
      <c r="AY157" s="113"/>
      <c r="AZ157" s="113"/>
      <c r="BA157" s="113"/>
      <c r="BB157" s="113"/>
      <c r="BC157" s="113"/>
      <c r="BD157" s="113"/>
      <c r="BE157" s="113"/>
      <c r="BF157" s="113"/>
      <c r="BG157" s="113"/>
      <c r="BH157" s="113"/>
      <c r="BI157" s="113"/>
      <c r="BJ157" s="113"/>
      <c r="BK157" s="113"/>
      <c r="BL157" s="113"/>
      <c r="BM157" s="113"/>
      <c r="BN157" s="113"/>
      <c r="BO157" s="113"/>
      <c r="BP157" s="113"/>
      <c r="BQ157" s="113"/>
      <c r="BR157" s="113"/>
      <c r="BS157" s="113"/>
      <c r="BT157" s="113"/>
      <c r="BU157" s="113"/>
      <c r="BV157" s="113"/>
      <c r="BW157" s="113"/>
      <c r="BX157" s="113"/>
      <c r="BY157" s="113"/>
      <c r="BZ157" s="113"/>
      <c r="CA157" s="113"/>
      <c r="CB157" s="113"/>
    </row>
    <row r="158" spans="1:80">
      <c r="A158" s="24"/>
      <c r="B158" s="167" t="s">
        <v>226</v>
      </c>
      <c r="C158" s="175">
        <v>0.57999999999999996</v>
      </c>
      <c r="D158" s="175">
        <v>0.46</v>
      </c>
      <c r="E158" s="175">
        <v>53.48</v>
      </c>
      <c r="F158" s="175">
        <v>0.76</v>
      </c>
      <c r="G158" s="175">
        <v>0.68</v>
      </c>
      <c r="H158" s="175">
        <v>0.53</v>
      </c>
      <c r="I158" s="175">
        <v>1.9199999999999998E-2</v>
      </c>
      <c r="J158" s="175">
        <v>17.690000000000001</v>
      </c>
      <c r="K158" s="175">
        <v>10.83</v>
      </c>
      <c r="L158" s="109">
        <v>96.84</v>
      </c>
      <c r="M158" s="175">
        <v>96.84</v>
      </c>
      <c r="N158" s="165">
        <v>236.81</v>
      </c>
      <c r="O158" s="113"/>
      <c r="P158" s="113"/>
      <c r="Q158" s="113"/>
      <c r="R158" s="113"/>
      <c r="S158" s="113"/>
      <c r="T158" s="113"/>
      <c r="U158" s="113"/>
      <c r="V158" s="113"/>
      <c r="W158" s="113"/>
      <c r="X158" s="113"/>
      <c r="Y158" s="113"/>
      <c r="Z158" s="113"/>
      <c r="AA158" s="113"/>
      <c r="AB158" s="113"/>
      <c r="AC158" s="113"/>
      <c r="AD158" s="113"/>
      <c r="AE158" s="113"/>
      <c r="AF158" s="113"/>
      <c r="AG158" s="113"/>
      <c r="AH158" s="113"/>
      <c r="AI158" s="113"/>
      <c r="AJ158" s="113"/>
      <c r="AK158" s="113"/>
      <c r="AL158" s="113"/>
      <c r="AM158" s="113"/>
      <c r="AN158" s="113"/>
      <c r="AO158" s="113"/>
      <c r="AP158" s="113"/>
      <c r="AQ158" s="113"/>
      <c r="AR158" s="113"/>
      <c r="AS158" s="113"/>
      <c r="AT158" s="113"/>
      <c r="AU158" s="113"/>
      <c r="AV158" s="113"/>
      <c r="AW158" s="113"/>
      <c r="AX158" s="113"/>
      <c r="AY158" s="113"/>
      <c r="AZ158" s="113"/>
      <c r="BA158" s="113"/>
      <c r="BB158" s="113"/>
      <c r="BC158" s="113"/>
      <c r="BD158" s="113"/>
      <c r="BE158" s="113"/>
      <c r="BF158" s="113"/>
      <c r="BG158" s="113"/>
      <c r="BH158" s="113"/>
      <c r="BI158" s="113"/>
      <c r="BJ158" s="113"/>
      <c r="BK158" s="113"/>
      <c r="BL158" s="113"/>
      <c r="BM158" s="113"/>
      <c r="BN158" s="113"/>
      <c r="BO158" s="113"/>
      <c r="BP158" s="113"/>
      <c r="BQ158" s="113"/>
      <c r="BR158" s="113"/>
      <c r="BS158" s="113"/>
      <c r="BT158" s="113"/>
      <c r="BU158" s="113"/>
      <c r="BV158" s="113"/>
      <c r="BW158" s="113"/>
      <c r="BX158" s="113"/>
      <c r="BY158" s="113"/>
      <c r="BZ158" s="113"/>
      <c r="CA158" s="113"/>
      <c r="CB158" s="113"/>
    </row>
    <row r="159" spans="1:80">
      <c r="A159" s="24"/>
      <c r="B159" s="167" t="s">
        <v>227</v>
      </c>
      <c r="C159" s="175">
        <v>0.46</v>
      </c>
      <c r="D159" s="175">
        <v>0.36</v>
      </c>
      <c r="E159" s="175">
        <v>40.83</v>
      </c>
      <c r="F159" s="175">
        <v>0.31</v>
      </c>
      <c r="G159" s="175">
        <v>0.16</v>
      </c>
      <c r="H159" s="175">
        <v>0.23</v>
      </c>
      <c r="I159" s="175">
        <v>1.47E-2</v>
      </c>
      <c r="J159" s="175">
        <v>13.98</v>
      </c>
      <c r="K159" s="175">
        <v>8.56</v>
      </c>
      <c r="L159" s="109">
        <v>129.91</v>
      </c>
      <c r="M159" s="175">
        <v>61.41</v>
      </c>
      <c r="N159" s="165">
        <v>100.97</v>
      </c>
      <c r="O159" s="113"/>
      <c r="P159" s="24"/>
      <c r="Q159" s="24"/>
      <c r="R159" s="24"/>
      <c r="S159" s="24"/>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c r="AP159" s="24"/>
      <c r="AQ159" s="24"/>
      <c r="AR159" s="24"/>
      <c r="AS159" s="24"/>
      <c r="AT159" s="24"/>
      <c r="AU159" s="24"/>
      <c r="AV159" s="24"/>
      <c r="AW159" s="24"/>
      <c r="AX159" s="24"/>
      <c r="AY159" s="24"/>
      <c r="AZ159" s="24"/>
      <c r="BA159" s="24"/>
      <c r="BB159" s="24"/>
      <c r="BC159" s="24"/>
      <c r="BD159" s="24"/>
      <c r="BE159" s="24"/>
      <c r="BF159" s="24"/>
      <c r="BG159" s="24"/>
      <c r="BH159" s="24"/>
      <c r="BI159" s="24"/>
      <c r="BJ159" s="24"/>
      <c r="BK159" s="24"/>
      <c r="BL159" s="24"/>
      <c r="BM159" s="24"/>
      <c r="BN159" s="24"/>
      <c r="BO159" s="24"/>
      <c r="BP159" s="24"/>
      <c r="BQ159" s="24"/>
      <c r="BR159" s="24"/>
      <c r="BS159" s="24"/>
      <c r="BT159" s="24"/>
      <c r="BU159" s="24"/>
      <c r="BV159" s="24"/>
      <c r="BW159" s="24"/>
      <c r="BX159" s="24"/>
      <c r="BY159" s="24"/>
      <c r="BZ159" s="24"/>
      <c r="CA159" s="24"/>
      <c r="CB159" s="24"/>
    </row>
    <row r="160" spans="1:80">
      <c r="A160" s="24"/>
      <c r="B160" s="167" t="s">
        <v>228</v>
      </c>
      <c r="C160" s="175">
        <v>0.87</v>
      </c>
      <c r="D160" s="175">
        <v>0.68</v>
      </c>
      <c r="E160" s="175">
        <v>82.08</v>
      </c>
      <c r="F160" s="175">
        <v>0.72</v>
      </c>
      <c r="G160" s="175">
        <v>0.65</v>
      </c>
      <c r="H160" s="175">
        <v>0.38</v>
      </c>
      <c r="I160" s="175">
        <v>2.9499999999999998E-2</v>
      </c>
      <c r="J160" s="175">
        <v>26.29</v>
      </c>
      <c r="K160" s="175">
        <v>16.09</v>
      </c>
      <c r="L160" s="109">
        <v>638.9</v>
      </c>
      <c r="M160" s="175">
        <v>638.9</v>
      </c>
      <c r="N160" s="165">
        <v>338.98</v>
      </c>
      <c r="O160" s="24"/>
      <c r="P160" s="24"/>
      <c r="Q160" s="24"/>
      <c r="R160" s="24"/>
      <c r="S160" s="24"/>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c r="AT160" s="24"/>
      <c r="AU160" s="24"/>
      <c r="AV160" s="24"/>
      <c r="AW160" s="24"/>
      <c r="AX160" s="24"/>
      <c r="AY160" s="24"/>
      <c r="AZ160" s="24"/>
      <c r="BA160" s="24"/>
      <c r="BB160" s="24"/>
      <c r="BC160" s="24"/>
      <c r="BD160" s="24"/>
      <c r="BE160" s="24"/>
      <c r="BF160" s="24"/>
      <c r="BG160" s="24"/>
      <c r="BH160" s="24"/>
      <c r="BI160" s="24"/>
      <c r="BJ160" s="24"/>
      <c r="BK160" s="24"/>
      <c r="BL160" s="24"/>
      <c r="BM160" s="24"/>
      <c r="BN160" s="24"/>
      <c r="BO160" s="24"/>
      <c r="BP160" s="24"/>
      <c r="BQ160" s="24"/>
      <c r="BR160" s="24"/>
      <c r="BS160" s="24"/>
      <c r="BT160" s="24"/>
      <c r="BU160" s="24"/>
      <c r="BV160" s="24"/>
      <c r="BW160" s="24"/>
      <c r="BX160" s="24"/>
      <c r="BY160" s="24"/>
      <c r="BZ160" s="24"/>
      <c r="CA160" s="24"/>
      <c r="CB160" s="24"/>
    </row>
    <row r="161" spans="1:80">
      <c r="A161" s="24"/>
      <c r="B161" s="167" t="s">
        <v>229</v>
      </c>
      <c r="C161" s="175">
        <v>0.52</v>
      </c>
      <c r="D161" s="175">
        <v>0.4</v>
      </c>
      <c r="E161" s="175">
        <v>44.78</v>
      </c>
      <c r="F161" s="175">
        <v>0.38</v>
      </c>
      <c r="G161" s="175">
        <v>0.32</v>
      </c>
      <c r="H161" s="175">
        <v>0.23</v>
      </c>
      <c r="I161" s="175">
        <v>1.61E-2</v>
      </c>
      <c r="J161" s="175">
        <v>15.67</v>
      </c>
      <c r="K161" s="175">
        <v>9.6</v>
      </c>
      <c r="L161" s="109">
        <v>63.77</v>
      </c>
      <c r="M161" s="175">
        <v>48.42</v>
      </c>
      <c r="N161" s="165">
        <v>84.14</v>
      </c>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c r="AT161" s="24"/>
      <c r="AU161" s="24"/>
      <c r="AV161" s="24"/>
      <c r="AW161" s="24"/>
      <c r="AX161" s="24"/>
      <c r="AY161" s="24"/>
      <c r="AZ161" s="24"/>
      <c r="BA161" s="24"/>
      <c r="BB161" s="24"/>
      <c r="BC161" s="24"/>
      <c r="BD161" s="24"/>
      <c r="BE161" s="24"/>
      <c r="BF161" s="24"/>
      <c r="BG161" s="24"/>
      <c r="BH161" s="24"/>
      <c r="BI161" s="24"/>
      <c r="BJ161" s="24"/>
      <c r="BK161" s="24"/>
      <c r="BL161" s="24"/>
      <c r="BM161" s="24"/>
      <c r="BN161" s="24"/>
      <c r="BO161" s="24"/>
      <c r="BP161" s="24"/>
      <c r="BQ161" s="24"/>
      <c r="BR161" s="24"/>
      <c r="BS161" s="24"/>
      <c r="BT161" s="24"/>
      <c r="BU161" s="24"/>
      <c r="BV161" s="24"/>
      <c r="BW161" s="24"/>
      <c r="BX161" s="24"/>
      <c r="BY161" s="24"/>
      <c r="BZ161" s="24"/>
      <c r="CA161" s="24"/>
      <c r="CB161" s="24"/>
    </row>
    <row r="162" spans="1:80">
      <c r="A162" s="24"/>
      <c r="B162" s="167" t="s">
        <v>230</v>
      </c>
      <c r="C162" s="175">
        <v>0.82</v>
      </c>
      <c r="D162" s="175">
        <v>0.64</v>
      </c>
      <c r="E162" s="175">
        <v>73.44</v>
      </c>
      <c r="F162" s="175">
        <v>0.72</v>
      </c>
      <c r="G162" s="175">
        <v>0.65</v>
      </c>
      <c r="H162" s="175">
        <v>0.44</v>
      </c>
      <c r="I162" s="175">
        <v>2.64E-2</v>
      </c>
      <c r="J162" s="175">
        <v>24.82</v>
      </c>
      <c r="K162" s="175">
        <v>15.2</v>
      </c>
      <c r="L162" s="109">
        <v>258.63</v>
      </c>
      <c r="M162" s="175">
        <v>258.63</v>
      </c>
      <c r="N162" s="165">
        <v>145.44999999999999</v>
      </c>
      <c r="O162" s="24"/>
      <c r="P162" s="24"/>
      <c r="Q162" s="24"/>
      <c r="R162" s="24"/>
      <c r="S162" s="24"/>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c r="AS162" s="24"/>
      <c r="AT162" s="24"/>
      <c r="AU162" s="24"/>
      <c r="AV162" s="24"/>
      <c r="AW162" s="24"/>
      <c r="AX162" s="24"/>
      <c r="AY162" s="24"/>
      <c r="AZ162" s="24"/>
      <c r="BA162" s="24"/>
      <c r="BB162" s="24"/>
      <c r="BC162" s="24"/>
      <c r="BD162" s="24"/>
      <c r="BE162" s="24"/>
      <c r="BF162" s="24"/>
      <c r="BG162" s="24"/>
      <c r="BH162" s="24"/>
      <c r="BI162" s="24"/>
      <c r="BJ162" s="24"/>
      <c r="BK162" s="24"/>
      <c r="BL162" s="24"/>
      <c r="BM162" s="24"/>
      <c r="BN162" s="24"/>
      <c r="BO162" s="24"/>
      <c r="BP162" s="24"/>
      <c r="BQ162" s="24"/>
      <c r="BR162" s="24"/>
      <c r="BS162" s="24"/>
      <c r="BT162" s="24"/>
      <c r="BU162" s="24"/>
      <c r="BV162" s="24"/>
      <c r="BW162" s="24"/>
      <c r="BX162" s="24"/>
      <c r="BY162" s="24"/>
      <c r="BZ162" s="24"/>
      <c r="CA162" s="24"/>
      <c r="CB162" s="24"/>
    </row>
    <row r="163" spans="1:80">
      <c r="A163" s="24"/>
      <c r="B163" s="167" t="s">
        <v>231</v>
      </c>
      <c r="C163" s="175">
        <v>0.72</v>
      </c>
      <c r="D163" s="175">
        <v>0.56000000000000005</v>
      </c>
      <c r="E163" s="175">
        <v>67.38</v>
      </c>
      <c r="F163" s="175">
        <v>0.74</v>
      </c>
      <c r="G163" s="175">
        <v>0.68</v>
      </c>
      <c r="H163" s="175">
        <v>0.49</v>
      </c>
      <c r="I163" s="175">
        <v>2.4199999999999999E-2</v>
      </c>
      <c r="J163" s="175">
        <v>21.89</v>
      </c>
      <c r="K163" s="175">
        <v>13.4</v>
      </c>
      <c r="L163" s="109">
        <v>190.13</v>
      </c>
      <c r="M163" s="175">
        <v>190.13</v>
      </c>
      <c r="N163" s="165">
        <v>234.4</v>
      </c>
      <c r="O163" s="24"/>
      <c r="P163" s="24"/>
      <c r="Q163" s="24"/>
      <c r="R163" s="24"/>
      <c r="S163" s="24"/>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c r="AT163" s="24"/>
      <c r="AU163" s="24"/>
      <c r="AV163" s="24"/>
      <c r="AW163" s="24"/>
      <c r="AX163" s="24"/>
      <c r="AY163" s="24"/>
      <c r="AZ163" s="24"/>
      <c r="BA163" s="24"/>
      <c r="BB163" s="24"/>
      <c r="BC163" s="24"/>
      <c r="BD163" s="24"/>
      <c r="BE163" s="24"/>
      <c r="BF163" s="24"/>
      <c r="BG163" s="24"/>
      <c r="BH163" s="24"/>
      <c r="BI163" s="24"/>
      <c r="BJ163" s="24"/>
      <c r="BK163" s="24"/>
      <c r="BL163" s="24"/>
      <c r="BM163" s="24"/>
      <c r="BN163" s="24"/>
      <c r="BO163" s="24"/>
      <c r="BP163" s="24"/>
      <c r="BQ163" s="24"/>
      <c r="BR163" s="24"/>
      <c r="BS163" s="24"/>
      <c r="BT163" s="24"/>
      <c r="BU163" s="24"/>
      <c r="BV163" s="24"/>
      <c r="BW163" s="24"/>
      <c r="BX163" s="24"/>
      <c r="BY163" s="24"/>
      <c r="BZ163" s="24"/>
      <c r="CA163" s="24"/>
      <c r="CB163" s="24"/>
    </row>
    <row r="164" spans="1:80">
      <c r="A164" s="24"/>
      <c r="B164" s="167" t="s">
        <v>232</v>
      </c>
      <c r="C164" s="175">
        <v>0.71</v>
      </c>
      <c r="D164" s="175">
        <v>0.55000000000000004</v>
      </c>
      <c r="E164" s="175">
        <v>64.64</v>
      </c>
      <c r="F164" s="175">
        <v>0.6</v>
      </c>
      <c r="G164" s="175">
        <v>0.68</v>
      </c>
      <c r="H164" s="175">
        <v>0.46</v>
      </c>
      <c r="I164" s="175">
        <v>2.3199999999999998E-2</v>
      </c>
      <c r="J164" s="175">
        <v>21.43</v>
      </c>
      <c r="K164" s="175">
        <v>13.12</v>
      </c>
      <c r="L164" s="109">
        <v>284.61</v>
      </c>
      <c r="M164" s="175">
        <v>214.93</v>
      </c>
      <c r="N164" s="165">
        <v>192.33</v>
      </c>
      <c r="O164" s="24"/>
      <c r="P164" s="24"/>
      <c r="Q164" s="24"/>
      <c r="R164" s="24"/>
      <c r="S164" s="24"/>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c r="AT164" s="24"/>
      <c r="AU164" s="24"/>
      <c r="AV164" s="24"/>
      <c r="AW164" s="24"/>
      <c r="AX164" s="24"/>
      <c r="AY164" s="24"/>
      <c r="AZ164" s="24"/>
      <c r="BA164" s="24"/>
      <c r="BB164" s="24"/>
      <c r="BC164" s="24"/>
      <c r="BD164" s="24"/>
      <c r="BE164" s="24"/>
      <c r="BF164" s="24"/>
      <c r="BG164" s="24"/>
      <c r="BH164" s="24"/>
      <c r="BI164" s="24"/>
      <c r="BJ164" s="24"/>
      <c r="BK164" s="24"/>
      <c r="BL164" s="24"/>
      <c r="BM164" s="24"/>
      <c r="BN164" s="24"/>
      <c r="BO164" s="24"/>
      <c r="BP164" s="24"/>
      <c r="BQ164" s="24"/>
      <c r="BR164" s="24"/>
      <c r="BS164" s="24"/>
      <c r="BT164" s="24"/>
      <c r="BU164" s="24"/>
      <c r="BV164" s="24"/>
      <c r="BW164" s="24"/>
      <c r="BX164" s="24"/>
      <c r="BY164" s="24"/>
      <c r="BZ164" s="24"/>
      <c r="CA164" s="24"/>
      <c r="CB164" s="24"/>
    </row>
    <row r="165" spans="1:80">
      <c r="A165" s="24"/>
      <c r="B165" s="167" t="s">
        <v>233</v>
      </c>
      <c r="C165" s="175">
        <v>0.54</v>
      </c>
      <c r="D165" s="175">
        <v>0.42</v>
      </c>
      <c r="E165" s="175">
        <v>52.63</v>
      </c>
      <c r="F165" s="175">
        <v>0.57999999999999996</v>
      </c>
      <c r="G165" s="175">
        <v>0.65</v>
      </c>
      <c r="H165" s="175">
        <v>0.44</v>
      </c>
      <c r="I165" s="175">
        <v>1.89E-2</v>
      </c>
      <c r="J165" s="175">
        <v>16.399999999999999</v>
      </c>
      <c r="K165" s="175">
        <v>10.039999999999999</v>
      </c>
      <c r="L165" s="109">
        <v>550.33000000000004</v>
      </c>
      <c r="M165" s="175">
        <v>550.33000000000004</v>
      </c>
      <c r="N165" s="165">
        <v>19.23</v>
      </c>
      <c r="O165" s="24"/>
      <c r="P165" s="24"/>
      <c r="Q165" s="24"/>
      <c r="R165" s="24"/>
      <c r="S165" s="24"/>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c r="AT165" s="24"/>
      <c r="AU165" s="24"/>
      <c r="AV165" s="24"/>
      <c r="AW165" s="24"/>
      <c r="AX165" s="24"/>
      <c r="AY165" s="24"/>
      <c r="AZ165" s="24"/>
      <c r="BA165" s="24"/>
      <c r="BB165" s="24"/>
      <c r="BC165" s="24"/>
      <c r="BD165" s="24"/>
      <c r="BE165" s="24"/>
      <c r="BF165" s="24"/>
      <c r="BG165" s="24"/>
      <c r="BH165" s="24"/>
      <c r="BI165" s="24"/>
      <c r="BJ165" s="24"/>
      <c r="BK165" s="24"/>
      <c r="BL165" s="24"/>
      <c r="BM165" s="24"/>
      <c r="BN165" s="24"/>
      <c r="BO165" s="24"/>
      <c r="BP165" s="24"/>
      <c r="BQ165" s="24"/>
      <c r="BR165" s="24"/>
      <c r="BS165" s="24"/>
      <c r="BT165" s="24"/>
      <c r="BU165" s="24"/>
      <c r="BV165" s="24"/>
      <c r="BW165" s="24"/>
      <c r="BX165" s="24"/>
      <c r="BY165" s="24"/>
      <c r="BZ165" s="24"/>
      <c r="CA165" s="24"/>
      <c r="CB165" s="24"/>
    </row>
    <row r="166" spans="1:80">
      <c r="B166" s="167" t="s">
        <v>234</v>
      </c>
      <c r="C166" s="175">
        <v>0.41</v>
      </c>
      <c r="D166" s="175">
        <v>0.32</v>
      </c>
      <c r="E166" s="175">
        <v>39.58</v>
      </c>
      <c r="F166" s="175">
        <v>0.56999999999999995</v>
      </c>
      <c r="G166" s="175">
        <v>0.27</v>
      </c>
      <c r="H166" s="175">
        <v>0.27</v>
      </c>
      <c r="I166" s="175">
        <v>1.4200000000000001E-2</v>
      </c>
      <c r="J166" s="175">
        <v>12.53</v>
      </c>
      <c r="K166" s="175">
        <v>7.67</v>
      </c>
      <c r="L166" s="109">
        <v>173.6</v>
      </c>
      <c r="M166" s="175">
        <v>86.21</v>
      </c>
      <c r="N166" s="165">
        <v>94.96</v>
      </c>
      <c r="O166" s="24"/>
      <c r="P166" s="24"/>
      <c r="Q166" s="24"/>
      <c r="R166" s="24"/>
      <c r="S166" s="24"/>
      <c r="T166" s="24"/>
    </row>
    <row r="167" spans="1:80">
      <c r="B167" s="167" t="s">
        <v>235</v>
      </c>
      <c r="C167" s="175">
        <v>0.75</v>
      </c>
      <c r="D167" s="175">
        <v>0.59</v>
      </c>
      <c r="E167" s="175">
        <v>71.510000000000005</v>
      </c>
      <c r="F167" s="175">
        <v>0.72</v>
      </c>
      <c r="G167" s="175">
        <v>0.65</v>
      </c>
      <c r="H167" s="175">
        <v>0.44</v>
      </c>
      <c r="I167" s="175">
        <v>2.5700000000000001E-2</v>
      </c>
      <c r="J167" s="175">
        <v>22.81</v>
      </c>
      <c r="K167" s="175">
        <v>13.96</v>
      </c>
      <c r="L167" s="109">
        <v>160.61000000000001</v>
      </c>
      <c r="M167" s="175">
        <v>92.11</v>
      </c>
      <c r="N167" s="165">
        <v>56.5</v>
      </c>
      <c r="O167" s="24"/>
      <c r="P167" s="24"/>
      <c r="Q167" s="24"/>
      <c r="R167" s="24"/>
      <c r="S167" s="24"/>
      <c r="T167" s="24"/>
    </row>
    <row r="168" spans="1:80">
      <c r="B168" s="167" t="s">
        <v>236</v>
      </c>
      <c r="C168" s="175">
        <v>0.65</v>
      </c>
      <c r="D168" s="175">
        <v>0.51</v>
      </c>
      <c r="E168" s="175">
        <v>61.11</v>
      </c>
      <c r="F168" s="175">
        <v>0.76</v>
      </c>
      <c r="G168" s="175">
        <v>0.65</v>
      </c>
      <c r="H168" s="175">
        <v>0.5</v>
      </c>
      <c r="I168" s="175">
        <v>2.1999999999999999E-2</v>
      </c>
      <c r="J168" s="175">
        <v>19.75</v>
      </c>
      <c r="K168" s="175">
        <v>12.09</v>
      </c>
      <c r="L168" s="109">
        <v>449.95</v>
      </c>
      <c r="M168" s="175">
        <v>312.95</v>
      </c>
      <c r="N168" s="165">
        <v>112.99</v>
      </c>
      <c r="O168" s="24"/>
      <c r="P168" s="24"/>
      <c r="Q168" s="24"/>
      <c r="R168" s="24"/>
      <c r="S168" s="24"/>
      <c r="T168" s="24"/>
    </row>
    <row r="169" spans="1:80">
      <c r="B169" s="167" t="s">
        <v>237</v>
      </c>
      <c r="C169" s="175">
        <v>0.47</v>
      </c>
      <c r="D169" s="175">
        <v>0.37</v>
      </c>
      <c r="E169" s="175">
        <v>43.31</v>
      </c>
      <c r="F169" s="175">
        <v>0.37</v>
      </c>
      <c r="G169" s="175">
        <v>0.27</v>
      </c>
      <c r="H169" s="175">
        <v>0.19</v>
      </c>
      <c r="I169" s="175">
        <v>1.5599999999999999E-2</v>
      </c>
      <c r="J169" s="175">
        <v>14.24</v>
      </c>
      <c r="K169" s="175">
        <v>8.7200000000000006</v>
      </c>
      <c r="L169" s="109">
        <v>64.95</v>
      </c>
      <c r="M169" s="175">
        <v>64.95</v>
      </c>
      <c r="N169" s="165">
        <v>60.1</v>
      </c>
      <c r="O169" s="24"/>
      <c r="P169" s="24"/>
      <c r="Q169" s="24"/>
      <c r="R169" s="24"/>
      <c r="S169" s="24"/>
      <c r="T169" s="24"/>
    </row>
    <row r="170" spans="1:80">
      <c r="B170" s="167" t="s">
        <v>238</v>
      </c>
      <c r="C170" s="175">
        <v>0.43</v>
      </c>
      <c r="D170" s="175">
        <v>0.34</v>
      </c>
      <c r="E170" s="175">
        <v>37.74</v>
      </c>
      <c r="F170" s="175">
        <v>0.37</v>
      </c>
      <c r="G170" s="175">
        <v>0.37</v>
      </c>
      <c r="H170" s="175">
        <v>0.28000000000000003</v>
      </c>
      <c r="I170" s="175">
        <v>1.3599999999999999E-2</v>
      </c>
      <c r="J170" s="175">
        <v>13.05</v>
      </c>
      <c r="K170" s="175">
        <v>7.99</v>
      </c>
      <c r="L170" s="109">
        <v>105.11</v>
      </c>
      <c r="M170" s="175">
        <v>70.86</v>
      </c>
      <c r="N170" s="165">
        <v>66.11</v>
      </c>
      <c r="O170" s="24"/>
      <c r="P170" s="24"/>
      <c r="Q170" s="24"/>
      <c r="R170" s="24"/>
      <c r="S170" s="24"/>
      <c r="T170" s="24"/>
    </row>
    <row r="171" spans="1:80">
      <c r="B171" s="167" t="s">
        <v>239</v>
      </c>
      <c r="C171" s="175">
        <v>0.81</v>
      </c>
      <c r="D171" s="175">
        <v>0.63</v>
      </c>
      <c r="E171" s="175">
        <v>72.400000000000006</v>
      </c>
      <c r="F171" s="175">
        <v>0.7</v>
      </c>
      <c r="G171" s="175">
        <v>0.65</v>
      </c>
      <c r="H171" s="175">
        <v>0.45</v>
      </c>
      <c r="I171" s="175">
        <v>2.5999999999999999E-2</v>
      </c>
      <c r="J171" s="175">
        <v>24.47</v>
      </c>
      <c r="K171" s="175">
        <v>14.98</v>
      </c>
      <c r="L171" s="109">
        <v>281.07</v>
      </c>
      <c r="M171" s="175">
        <v>281.07</v>
      </c>
      <c r="N171" s="165">
        <v>82.94</v>
      </c>
      <c r="O171" s="24"/>
      <c r="P171" s="24"/>
      <c r="Q171" s="24"/>
      <c r="R171" s="24"/>
      <c r="S171" s="24"/>
      <c r="T171" s="24"/>
    </row>
    <row r="172" spans="1:80">
      <c r="B172" s="167" t="s">
        <v>240</v>
      </c>
      <c r="C172" s="175">
        <v>0.56000000000000005</v>
      </c>
      <c r="D172" s="175">
        <v>0.44</v>
      </c>
      <c r="E172" s="175">
        <v>47.29</v>
      </c>
      <c r="F172" s="175">
        <v>0.72</v>
      </c>
      <c r="G172" s="175">
        <v>0.65</v>
      </c>
      <c r="H172" s="175">
        <v>0.44</v>
      </c>
      <c r="I172" s="175">
        <v>1.7000000000000001E-2</v>
      </c>
      <c r="J172" s="175">
        <v>16.95</v>
      </c>
      <c r="K172" s="175">
        <v>10.38</v>
      </c>
      <c r="L172" s="109">
        <v>105.11</v>
      </c>
      <c r="M172" s="175">
        <v>105.11</v>
      </c>
      <c r="N172" s="165">
        <v>134.63</v>
      </c>
      <c r="O172" s="24"/>
      <c r="P172" s="24"/>
      <c r="Q172" s="24"/>
      <c r="R172" s="24"/>
      <c r="S172" s="24"/>
      <c r="T172" s="24"/>
    </row>
    <row r="173" spans="1:80">
      <c r="B173" s="167" t="s">
        <v>241</v>
      </c>
      <c r="C173" s="175">
        <v>0.75</v>
      </c>
      <c r="D173" s="175">
        <v>0.57999999999999996</v>
      </c>
      <c r="E173" s="175">
        <v>67.209999999999994</v>
      </c>
      <c r="F173" s="175">
        <v>0.72</v>
      </c>
      <c r="G173" s="175">
        <v>0.65</v>
      </c>
      <c r="H173" s="175">
        <v>0.54</v>
      </c>
      <c r="I173" s="175">
        <v>2.4199999999999999E-2</v>
      </c>
      <c r="J173" s="175">
        <v>22.58</v>
      </c>
      <c r="K173" s="175">
        <v>13.82</v>
      </c>
      <c r="L173" s="109">
        <v>871.55</v>
      </c>
      <c r="M173" s="175">
        <v>871.55</v>
      </c>
      <c r="N173" s="165">
        <v>188.72</v>
      </c>
      <c r="O173" s="24"/>
      <c r="P173" s="24"/>
      <c r="Q173" s="24"/>
      <c r="R173" s="24"/>
      <c r="S173" s="24"/>
      <c r="T173" s="24"/>
    </row>
    <row r="174" spans="1:80">
      <c r="B174" s="167" t="s">
        <v>242</v>
      </c>
      <c r="C174" s="175">
        <v>0.39</v>
      </c>
      <c r="D174" s="175">
        <v>0.31</v>
      </c>
      <c r="E174" s="175">
        <v>36.89</v>
      </c>
      <c r="F174" s="175">
        <v>0.24</v>
      </c>
      <c r="G174" s="175">
        <v>0.27</v>
      </c>
      <c r="H174" s="175">
        <v>0.27</v>
      </c>
      <c r="I174" s="175">
        <v>1.3299999999999999E-2</v>
      </c>
      <c r="J174" s="175">
        <v>11.9</v>
      </c>
      <c r="K174" s="175">
        <v>7.28</v>
      </c>
      <c r="L174" s="109">
        <v>238.55</v>
      </c>
      <c r="M174" s="175">
        <v>148.80000000000001</v>
      </c>
      <c r="N174" s="165">
        <v>158.66999999999999</v>
      </c>
      <c r="O174" s="24"/>
      <c r="P174" s="24"/>
      <c r="Q174" s="24"/>
      <c r="R174" s="24"/>
      <c r="S174" s="24"/>
      <c r="T174" s="24"/>
    </row>
    <row r="175" spans="1:80">
      <c r="B175" s="167" t="s">
        <v>243</v>
      </c>
      <c r="C175" s="175">
        <v>0.55000000000000004</v>
      </c>
      <c r="D175" s="175">
        <v>0.43</v>
      </c>
      <c r="E175" s="175">
        <v>50.2</v>
      </c>
      <c r="F175" s="175">
        <v>0.61</v>
      </c>
      <c r="G175" s="175">
        <v>0.65</v>
      </c>
      <c r="H175" s="175">
        <v>0.45</v>
      </c>
      <c r="I175" s="175">
        <v>1.7999999999999999E-2</v>
      </c>
      <c r="J175" s="175">
        <v>16.739999999999998</v>
      </c>
      <c r="K175" s="175">
        <v>10.25</v>
      </c>
      <c r="L175" s="109">
        <v>68.5</v>
      </c>
      <c r="M175" s="175">
        <v>47.24</v>
      </c>
      <c r="N175" s="165">
        <v>441.16</v>
      </c>
      <c r="O175" s="24"/>
      <c r="P175" s="24"/>
      <c r="Q175" s="24"/>
      <c r="R175" s="24"/>
      <c r="S175" s="24"/>
      <c r="T175" s="24"/>
    </row>
    <row r="176" spans="1:80">
      <c r="B176" s="167" t="s">
        <v>244</v>
      </c>
      <c r="C176" s="175">
        <v>0.34</v>
      </c>
      <c r="D176" s="175">
        <v>0.27</v>
      </c>
      <c r="E176" s="175">
        <v>32.99</v>
      </c>
      <c r="F176" s="175">
        <v>0.24</v>
      </c>
      <c r="G176" s="175">
        <v>0.28000000000000003</v>
      </c>
      <c r="H176" s="175">
        <v>0.28000000000000003</v>
      </c>
      <c r="I176" s="175">
        <v>1.1900000000000001E-2</v>
      </c>
      <c r="J176" s="175">
        <v>10.41</v>
      </c>
      <c r="K176" s="175">
        <v>6.37</v>
      </c>
      <c r="L176" s="109">
        <v>109.83</v>
      </c>
      <c r="M176" s="175">
        <v>77.94</v>
      </c>
      <c r="N176" s="165">
        <v>74.53</v>
      </c>
      <c r="O176" s="24"/>
      <c r="P176" s="24"/>
      <c r="Q176" s="24"/>
      <c r="R176" s="24"/>
      <c r="S176" s="24"/>
      <c r="T176" s="24"/>
    </row>
    <row r="177" spans="1:21">
      <c r="B177" s="167" t="s">
        <v>245</v>
      </c>
      <c r="C177" s="175">
        <v>0.48</v>
      </c>
      <c r="D177" s="175">
        <v>0.38</v>
      </c>
      <c r="E177" s="175">
        <v>43.38</v>
      </c>
      <c r="F177" s="175">
        <v>0.37</v>
      </c>
      <c r="G177" s="175">
        <v>0.27</v>
      </c>
      <c r="H177" s="175">
        <v>0.27</v>
      </c>
      <c r="I177" s="175">
        <v>1.5599999999999999E-2</v>
      </c>
      <c r="J177" s="175">
        <v>14.61</v>
      </c>
      <c r="K177" s="175">
        <v>8.9499999999999993</v>
      </c>
      <c r="L177" s="109">
        <v>72.040000000000006</v>
      </c>
      <c r="M177" s="175">
        <v>47.24</v>
      </c>
      <c r="N177" s="165">
        <v>177.91</v>
      </c>
      <c r="O177" s="24"/>
      <c r="P177" s="24"/>
      <c r="Q177" s="24"/>
      <c r="R177" s="24"/>
      <c r="S177" s="24"/>
      <c r="T177" s="24"/>
    </row>
    <row r="178" spans="1:21">
      <c r="B178" s="167" t="s">
        <v>246</v>
      </c>
      <c r="C178" s="175">
        <v>0.54</v>
      </c>
      <c r="D178" s="175">
        <v>0.42</v>
      </c>
      <c r="E178" s="175">
        <v>49.15</v>
      </c>
      <c r="F178" s="175">
        <v>0.62</v>
      </c>
      <c r="G178" s="175">
        <v>0.62</v>
      </c>
      <c r="H178" s="175">
        <v>0.4</v>
      </c>
      <c r="I178" s="175">
        <v>1.77E-2</v>
      </c>
      <c r="J178" s="175">
        <v>16.47</v>
      </c>
      <c r="K178" s="175">
        <v>10.09</v>
      </c>
      <c r="L178" s="109">
        <v>159.43</v>
      </c>
      <c r="M178" s="175">
        <v>159.43</v>
      </c>
      <c r="N178" s="165">
        <v>119</v>
      </c>
      <c r="O178" s="24"/>
      <c r="P178" s="24"/>
      <c r="Q178" s="24"/>
      <c r="R178" s="24"/>
      <c r="S178" s="24"/>
      <c r="T178" s="24"/>
    </row>
    <row r="179" spans="1:21">
      <c r="B179" s="167" t="s">
        <v>247</v>
      </c>
      <c r="C179" s="175">
        <v>0.61</v>
      </c>
      <c r="D179" s="175">
        <v>0.47</v>
      </c>
      <c r="E179" s="175">
        <v>55.99</v>
      </c>
      <c r="F179" s="175">
        <v>0.37</v>
      </c>
      <c r="G179" s="175">
        <v>0.27</v>
      </c>
      <c r="H179" s="175">
        <v>0.27</v>
      </c>
      <c r="I179" s="175">
        <v>2.01E-2</v>
      </c>
      <c r="J179" s="175">
        <v>18.36</v>
      </c>
      <c r="K179" s="175">
        <v>11.24</v>
      </c>
      <c r="L179" s="109">
        <v>216.12</v>
      </c>
      <c r="M179" s="175">
        <v>77.94</v>
      </c>
      <c r="N179" s="165">
        <v>68.52</v>
      </c>
      <c r="O179" s="24"/>
      <c r="P179" s="24"/>
      <c r="Q179" s="24"/>
      <c r="R179" s="24"/>
      <c r="S179" s="24"/>
      <c r="T179" s="24"/>
    </row>
    <row r="180" spans="1:21">
      <c r="B180" s="167" t="s">
        <v>248</v>
      </c>
      <c r="C180" s="175">
        <v>0.82</v>
      </c>
      <c r="D180" s="175">
        <v>0.64</v>
      </c>
      <c r="E180" s="175">
        <v>74.52</v>
      </c>
      <c r="F180" s="175">
        <v>0.72</v>
      </c>
      <c r="G180" s="175">
        <v>0.65</v>
      </c>
      <c r="H180" s="175">
        <v>0.44</v>
      </c>
      <c r="I180" s="175">
        <v>2.6800000000000001E-2</v>
      </c>
      <c r="J180" s="175">
        <v>24.88</v>
      </c>
      <c r="K180" s="175">
        <v>15.24</v>
      </c>
      <c r="L180" s="109">
        <v>196.04</v>
      </c>
      <c r="M180" s="175">
        <v>196.04</v>
      </c>
      <c r="N180" s="165">
        <v>79.34</v>
      </c>
      <c r="O180" s="24"/>
      <c r="P180" s="24"/>
      <c r="Q180" s="24"/>
      <c r="R180" s="24"/>
      <c r="S180" s="24"/>
      <c r="T180" s="24"/>
    </row>
    <row r="181" spans="1:21">
      <c r="B181" s="170" t="s">
        <v>249</v>
      </c>
      <c r="C181" s="176">
        <v>0.74</v>
      </c>
      <c r="D181" s="176">
        <v>0.57999999999999996</v>
      </c>
      <c r="E181" s="176">
        <v>74.23</v>
      </c>
      <c r="F181" s="176">
        <v>0.9</v>
      </c>
      <c r="G181" s="176">
        <v>0.62</v>
      </c>
      <c r="H181" s="176">
        <v>0.42</v>
      </c>
      <c r="I181" s="176">
        <v>2.6700000000000002E-2</v>
      </c>
      <c r="J181" s="176">
        <v>22.46</v>
      </c>
      <c r="K181" s="176">
        <v>13.75</v>
      </c>
      <c r="L181" s="111">
        <v>269.26</v>
      </c>
      <c r="M181" s="176">
        <v>269.26</v>
      </c>
      <c r="N181" s="178">
        <v>141.84</v>
      </c>
      <c r="O181" s="24"/>
      <c r="P181" s="24"/>
      <c r="Q181" s="24"/>
      <c r="R181" s="24"/>
      <c r="S181" s="24"/>
      <c r="T181" s="24"/>
    </row>
    <row r="182" spans="1:21" ht="18.75" customHeight="1">
      <c r="A182" s="24"/>
      <c r="B182" s="406" t="s">
        <v>428</v>
      </c>
      <c r="C182" s="407"/>
      <c r="D182" s="407"/>
      <c r="E182" s="407"/>
      <c r="F182" s="407"/>
      <c r="G182" s="407"/>
      <c r="H182" s="407"/>
      <c r="I182" s="407"/>
      <c r="J182" s="407"/>
      <c r="K182" s="407"/>
      <c r="L182" s="407"/>
      <c r="M182" s="407"/>
      <c r="N182" s="407"/>
      <c r="O182" s="15"/>
      <c r="P182" s="15"/>
      <c r="Q182" s="15"/>
      <c r="R182" s="15"/>
      <c r="S182" s="15"/>
      <c r="T182" s="15"/>
      <c r="U182" s="24"/>
    </row>
    <row r="183" spans="1:21">
      <c r="A183" s="24"/>
      <c r="B183" s="15"/>
      <c r="C183" s="15"/>
      <c r="D183" s="15"/>
      <c r="E183" s="15"/>
      <c r="F183" s="15"/>
      <c r="G183" s="15"/>
      <c r="H183" s="15"/>
      <c r="I183" s="15"/>
      <c r="J183" s="15"/>
      <c r="K183" s="15"/>
      <c r="L183" s="15"/>
      <c r="M183" s="15"/>
      <c r="N183" s="15"/>
      <c r="O183" s="15"/>
      <c r="P183" s="15"/>
      <c r="Q183" s="15"/>
      <c r="R183" s="15"/>
      <c r="S183" s="15"/>
      <c r="T183" s="15"/>
      <c r="U183" s="24"/>
    </row>
    <row r="184" spans="1:21">
      <c r="A184" s="24"/>
      <c r="B184" s="15"/>
      <c r="C184" s="15"/>
      <c r="D184" s="15"/>
      <c r="E184" s="15"/>
      <c r="F184" s="15"/>
      <c r="G184" s="15"/>
      <c r="H184" s="15"/>
      <c r="I184" s="15"/>
      <c r="J184" s="15"/>
      <c r="K184" s="15"/>
      <c r="L184" s="15"/>
      <c r="M184" s="15"/>
      <c r="N184" s="15"/>
      <c r="O184" s="15"/>
      <c r="P184" s="15"/>
      <c r="Q184" s="15"/>
      <c r="R184" s="15"/>
      <c r="S184" s="15"/>
      <c r="T184" s="15"/>
      <c r="U184" s="24"/>
    </row>
    <row r="185" spans="1:21">
      <c r="A185" s="24"/>
      <c r="B185" s="15"/>
      <c r="C185" s="15"/>
      <c r="D185" s="15"/>
      <c r="E185" s="15"/>
      <c r="F185" s="15"/>
      <c r="G185" s="15"/>
      <c r="H185" s="15"/>
      <c r="I185" s="15"/>
      <c r="J185" s="15"/>
      <c r="K185" s="15"/>
      <c r="L185" s="15"/>
      <c r="M185" s="15"/>
      <c r="N185" s="15"/>
      <c r="O185" s="15"/>
      <c r="P185" s="15"/>
      <c r="Q185" s="15"/>
      <c r="R185" s="15"/>
      <c r="S185" s="15"/>
      <c r="T185" s="15"/>
      <c r="U185" s="24"/>
    </row>
    <row r="186" spans="1:21">
      <c r="A186" s="24"/>
      <c r="B186" s="24"/>
      <c r="C186" s="24"/>
      <c r="D186" s="24"/>
      <c r="E186" s="24"/>
      <c r="F186" s="24"/>
      <c r="G186" s="24"/>
      <c r="H186" s="24"/>
      <c r="I186" s="24"/>
      <c r="J186" s="24"/>
      <c r="K186" s="24"/>
      <c r="L186" s="24"/>
      <c r="M186" s="24"/>
      <c r="N186" s="24"/>
      <c r="O186" s="24"/>
      <c r="P186" s="24"/>
      <c r="Q186" s="24"/>
      <c r="R186" s="24"/>
      <c r="S186" s="24"/>
      <c r="T186" s="24"/>
      <c r="U186" s="24"/>
    </row>
  </sheetData>
  <mergeCells count="56">
    <mergeCell ref="H56:H57"/>
    <mergeCell ref="H26:P26"/>
    <mergeCell ref="H20:P20"/>
    <mergeCell ref="H15:P15"/>
    <mergeCell ref="H16:P16"/>
    <mergeCell ref="H17:P17"/>
    <mergeCell ref="H18:P18"/>
    <mergeCell ref="L152:N152"/>
    <mergeCell ref="J152:J153"/>
    <mergeCell ref="K152:K153"/>
    <mergeCell ref="I152:I153"/>
    <mergeCell ref="B120:V120"/>
    <mergeCell ref="H152:H153"/>
    <mergeCell ref="G152:G153"/>
    <mergeCell ref="F152:F153"/>
    <mergeCell ref="C152:C153"/>
    <mergeCell ref="B152:B153"/>
    <mergeCell ref="E152:E153"/>
    <mergeCell ref="D152:D153"/>
    <mergeCell ref="E27:F27"/>
    <mergeCell ref="E52:K52"/>
    <mergeCell ref="B20:C20"/>
    <mergeCell ref="E20:F20"/>
    <mergeCell ref="E29:K29"/>
    <mergeCell ref="J30:J31"/>
    <mergeCell ref="K30:K31"/>
    <mergeCell ref="E30:E31"/>
    <mergeCell ref="H30:I30"/>
    <mergeCell ref="B52:C52"/>
    <mergeCell ref="C56:D56"/>
    <mergeCell ref="B56:B57"/>
    <mergeCell ref="F56:F57"/>
    <mergeCell ref="G56:G57"/>
    <mergeCell ref="G30:G31"/>
    <mergeCell ref="E56:E57"/>
    <mergeCell ref="B2:E2"/>
    <mergeCell ref="B3:E11"/>
    <mergeCell ref="H7:P8"/>
    <mergeCell ref="H10:P10"/>
    <mergeCell ref="H11:P11"/>
    <mergeCell ref="B182:N182"/>
    <mergeCell ref="B150:V150"/>
    <mergeCell ref="H21:P21"/>
    <mergeCell ref="H3:P5"/>
    <mergeCell ref="H22:P25"/>
    <mergeCell ref="C88:C89"/>
    <mergeCell ref="F88:F89"/>
    <mergeCell ref="B118:C118"/>
    <mergeCell ref="E118:G118"/>
    <mergeCell ref="G88:G89"/>
    <mergeCell ref="H9:P9"/>
    <mergeCell ref="B86:H86"/>
    <mergeCell ref="H12:P12"/>
    <mergeCell ref="H13:P13"/>
    <mergeCell ref="H14:P14"/>
    <mergeCell ref="F30:F3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26658-F036-4E7B-8338-2B1233C392CF}">
  <dimension ref="A1:AD39"/>
  <sheetViews>
    <sheetView workbookViewId="0">
      <selection activeCell="B2" sqref="B2:I2"/>
    </sheetView>
  </sheetViews>
  <sheetFormatPr defaultRowHeight="15"/>
  <cols>
    <col min="2" max="2" width="54.5703125" customWidth="1"/>
    <col min="3" max="3" width="27.42578125" bestFit="1" customWidth="1"/>
    <col min="4" max="4" width="22.140625" customWidth="1"/>
    <col min="5" max="5" width="47.5703125" bestFit="1" customWidth="1"/>
    <col min="6" max="6" width="18.42578125" customWidth="1"/>
    <col min="7" max="7" width="22.140625" customWidth="1"/>
    <col min="8" max="8" width="17.42578125" customWidth="1"/>
    <col min="9" max="9" width="19.42578125" customWidth="1"/>
    <col min="10" max="10" width="18.42578125" customWidth="1"/>
    <col min="11" max="11" width="14.5703125" customWidth="1"/>
  </cols>
  <sheetData>
    <row r="1" spans="1:30">
      <c r="A1" s="24"/>
      <c r="B1" s="24"/>
      <c r="C1" s="24"/>
      <c r="D1" s="24"/>
      <c r="E1" s="24"/>
      <c r="F1" s="24"/>
      <c r="G1" s="24"/>
      <c r="H1" s="24"/>
      <c r="I1" s="24"/>
      <c r="J1" s="62"/>
      <c r="K1" s="62"/>
      <c r="L1" s="62"/>
      <c r="M1" s="62"/>
      <c r="N1" s="62"/>
      <c r="O1" s="62"/>
      <c r="P1" s="62"/>
      <c r="Q1" s="62"/>
      <c r="R1" s="24"/>
      <c r="S1" s="24"/>
      <c r="T1" s="24"/>
      <c r="U1" s="24"/>
      <c r="V1" s="24"/>
      <c r="W1" s="24"/>
      <c r="X1" s="24"/>
      <c r="Y1" s="24"/>
      <c r="Z1" s="24"/>
      <c r="AA1" s="24"/>
      <c r="AB1" s="24"/>
      <c r="AC1" s="24"/>
      <c r="AD1" s="24"/>
    </row>
    <row r="2" spans="1:30" s="24" customFormat="1" ht="25.5" customHeight="1">
      <c r="B2" s="514" t="s">
        <v>261</v>
      </c>
      <c r="C2" s="515"/>
      <c r="D2" s="515"/>
      <c r="E2" s="515"/>
      <c r="F2" s="515"/>
      <c r="G2" s="515"/>
      <c r="H2" s="515"/>
      <c r="I2" s="516"/>
      <c r="J2" s="25"/>
      <c r="K2" s="371" t="s">
        <v>152</v>
      </c>
      <c r="L2" s="372"/>
      <c r="M2" s="372"/>
      <c r="N2" s="372"/>
      <c r="O2" s="372"/>
      <c r="P2" s="372"/>
      <c r="Q2" s="372"/>
      <c r="R2" s="372"/>
      <c r="S2" s="373"/>
    </row>
    <row r="3" spans="1:30" s="24" customFormat="1" ht="15" customHeight="1">
      <c r="B3" s="509" t="s">
        <v>389</v>
      </c>
      <c r="C3" s="444"/>
      <c r="D3" s="444"/>
      <c r="E3" s="444"/>
      <c r="F3" s="444"/>
      <c r="G3" s="444"/>
      <c r="H3" s="444"/>
      <c r="I3" s="510"/>
      <c r="J3" s="130"/>
      <c r="K3" s="494" t="s">
        <v>262</v>
      </c>
      <c r="L3" s="412"/>
      <c r="M3" s="412"/>
      <c r="N3" s="412"/>
      <c r="O3" s="412"/>
      <c r="P3" s="412"/>
      <c r="Q3" s="412"/>
      <c r="R3" s="412"/>
      <c r="S3" s="495"/>
    </row>
    <row r="4" spans="1:30" s="24" customFormat="1" ht="15" customHeight="1">
      <c r="B4" s="328"/>
      <c r="C4" s="329"/>
      <c r="D4" s="329"/>
      <c r="E4" s="329"/>
      <c r="F4" s="329"/>
      <c r="G4" s="329"/>
      <c r="H4" s="329"/>
      <c r="I4" s="334"/>
      <c r="J4" s="130"/>
      <c r="K4" s="496"/>
      <c r="L4" s="415"/>
      <c r="M4" s="415"/>
      <c r="N4" s="415"/>
      <c r="O4" s="415"/>
      <c r="P4" s="415"/>
      <c r="Q4" s="415"/>
      <c r="R4" s="415"/>
      <c r="S4" s="497"/>
    </row>
    <row r="5" spans="1:30" s="24" customFormat="1" ht="15" customHeight="1">
      <c r="B5" s="328"/>
      <c r="C5" s="329"/>
      <c r="D5" s="329"/>
      <c r="E5" s="329"/>
      <c r="F5" s="329"/>
      <c r="G5" s="329"/>
      <c r="H5" s="329"/>
      <c r="I5" s="334"/>
      <c r="J5" s="130"/>
      <c r="K5" s="498" t="s">
        <v>372</v>
      </c>
      <c r="L5" s="429"/>
      <c r="M5" s="429"/>
      <c r="N5" s="429"/>
      <c r="O5" s="429"/>
      <c r="P5" s="429"/>
      <c r="Q5" s="429"/>
      <c r="R5" s="429"/>
      <c r="S5" s="499"/>
    </row>
    <row r="6" spans="1:30" s="24" customFormat="1" ht="15" customHeight="1">
      <c r="B6" s="328"/>
      <c r="C6" s="329"/>
      <c r="D6" s="329"/>
      <c r="E6" s="329"/>
      <c r="F6" s="329"/>
      <c r="G6" s="329"/>
      <c r="H6" s="329"/>
      <c r="I6" s="334"/>
      <c r="J6" s="130"/>
      <c r="K6" s="498"/>
      <c r="L6" s="429"/>
      <c r="M6" s="429"/>
      <c r="N6" s="429"/>
      <c r="O6" s="429"/>
      <c r="P6" s="429"/>
      <c r="Q6" s="429"/>
      <c r="R6" s="429"/>
      <c r="S6" s="499"/>
    </row>
    <row r="7" spans="1:30" s="24" customFormat="1" ht="15" customHeight="1">
      <c r="B7" s="328"/>
      <c r="C7" s="329"/>
      <c r="D7" s="329"/>
      <c r="E7" s="329"/>
      <c r="F7" s="329"/>
      <c r="G7" s="329"/>
      <c r="H7" s="329"/>
      <c r="I7" s="334"/>
      <c r="J7" s="130"/>
      <c r="K7" s="500" t="s">
        <v>263</v>
      </c>
      <c r="L7" s="501"/>
      <c r="M7" s="501"/>
      <c r="N7" s="501"/>
      <c r="O7" s="501"/>
      <c r="P7" s="501"/>
      <c r="Q7" s="501"/>
      <c r="R7" s="501"/>
      <c r="S7" s="502"/>
    </row>
    <row r="8" spans="1:30" s="24" customFormat="1">
      <c r="B8" s="511"/>
      <c r="C8" s="512"/>
      <c r="D8" s="512"/>
      <c r="E8" s="512"/>
      <c r="F8" s="512"/>
      <c r="G8" s="512"/>
      <c r="H8" s="512"/>
      <c r="I8" s="513"/>
      <c r="J8" s="130"/>
      <c r="K8" s="500"/>
      <c r="L8" s="501"/>
      <c r="M8" s="501"/>
      <c r="N8" s="501"/>
      <c r="O8" s="501"/>
      <c r="P8" s="501"/>
      <c r="Q8" s="501"/>
      <c r="R8" s="501"/>
      <c r="S8" s="502"/>
    </row>
    <row r="9" spans="1:30" s="24" customFormat="1" ht="33" customHeight="1">
      <c r="A9" s="62"/>
      <c r="B9" s="62"/>
      <c r="C9" s="62"/>
      <c r="D9" s="62"/>
      <c r="E9" s="62"/>
      <c r="F9" s="62"/>
      <c r="G9" s="62"/>
      <c r="H9" s="62"/>
      <c r="I9" s="62"/>
      <c r="J9" s="62"/>
      <c r="K9" s="503" t="s">
        <v>264</v>
      </c>
      <c r="L9" s="329"/>
      <c r="M9" s="329"/>
      <c r="N9" s="329"/>
      <c r="O9" s="329"/>
      <c r="P9" s="329"/>
      <c r="Q9" s="329"/>
      <c r="R9" s="329"/>
      <c r="S9" s="334"/>
    </row>
    <row r="10" spans="1:30" s="24" customFormat="1" ht="28.5" customHeight="1">
      <c r="A10" s="62"/>
      <c r="B10" s="25"/>
      <c r="C10" s="25"/>
      <c r="D10" s="25"/>
      <c r="E10" s="25"/>
      <c r="F10" s="25"/>
      <c r="K10" s="496" t="s">
        <v>373</v>
      </c>
      <c r="L10" s="415"/>
      <c r="M10" s="415"/>
      <c r="N10" s="415"/>
      <c r="O10" s="415"/>
      <c r="P10" s="415"/>
      <c r="Q10" s="415"/>
      <c r="R10" s="415"/>
      <c r="S10" s="497"/>
    </row>
    <row r="11" spans="1:30" s="24" customFormat="1" ht="30" customHeight="1">
      <c r="A11" s="62"/>
      <c r="B11" s="491" t="s">
        <v>265</v>
      </c>
      <c r="C11" s="492"/>
      <c r="D11" s="130"/>
      <c r="E11" s="491" t="s">
        <v>266</v>
      </c>
      <c r="F11" s="492"/>
      <c r="K11" s="504" t="s">
        <v>267</v>
      </c>
      <c r="L11" s="339"/>
      <c r="M11" s="339"/>
      <c r="N11" s="339"/>
      <c r="O11" s="339"/>
      <c r="P11" s="339"/>
      <c r="Q11" s="339"/>
      <c r="R11" s="339"/>
      <c r="S11" s="505"/>
    </row>
    <row r="12" spans="1:30" s="24" customFormat="1" ht="27.75" customHeight="1">
      <c r="A12" s="62"/>
      <c r="B12" s="185" t="s">
        <v>354</v>
      </c>
      <c r="C12" s="186">
        <v>0.3</v>
      </c>
      <c r="D12" s="130"/>
      <c r="E12" s="192" t="s">
        <v>268</v>
      </c>
      <c r="F12" s="186" t="s">
        <v>269</v>
      </c>
      <c r="K12" s="496" t="s">
        <v>270</v>
      </c>
      <c r="L12" s="415"/>
      <c r="M12" s="415"/>
      <c r="N12" s="415"/>
      <c r="O12" s="415"/>
      <c r="P12" s="415"/>
      <c r="Q12" s="415"/>
      <c r="R12" s="415"/>
      <c r="S12" s="497"/>
    </row>
    <row r="13" spans="1:30" s="24" customFormat="1" ht="29.25" customHeight="1">
      <c r="A13" s="62"/>
      <c r="B13" s="163" t="s">
        <v>355</v>
      </c>
      <c r="C13" s="161">
        <v>0.8</v>
      </c>
      <c r="D13" s="130"/>
      <c r="E13" s="193" t="s">
        <v>271</v>
      </c>
      <c r="F13" s="161" t="s">
        <v>272</v>
      </c>
      <c r="K13" s="504" t="s">
        <v>273</v>
      </c>
      <c r="L13" s="339"/>
      <c r="M13" s="339"/>
      <c r="N13" s="339"/>
      <c r="O13" s="339"/>
      <c r="P13" s="339"/>
      <c r="Q13" s="339"/>
      <c r="R13" s="339"/>
      <c r="S13" s="505"/>
    </row>
    <row r="14" spans="1:30" s="24" customFormat="1" ht="45.75" customHeight="1">
      <c r="A14" s="62"/>
      <c r="B14" s="163" t="s">
        <v>356</v>
      </c>
      <c r="C14" s="162" t="s">
        <v>274</v>
      </c>
      <c r="D14" s="130"/>
      <c r="E14" s="194" t="s">
        <v>275</v>
      </c>
      <c r="F14" s="195" t="s">
        <v>276</v>
      </c>
      <c r="K14" s="506" t="s">
        <v>374</v>
      </c>
      <c r="L14" s="507"/>
      <c r="M14" s="507"/>
      <c r="N14" s="507"/>
      <c r="O14" s="507"/>
      <c r="P14" s="507"/>
      <c r="Q14" s="507"/>
      <c r="R14" s="507"/>
      <c r="S14" s="508"/>
    </row>
    <row r="15" spans="1:30" s="24" customFormat="1" ht="29.25" customHeight="1">
      <c r="A15" s="62"/>
      <c r="B15" s="163" t="s">
        <v>357</v>
      </c>
      <c r="C15" s="187" t="s">
        <v>277</v>
      </c>
      <c r="D15" s="130"/>
      <c r="E15" s="194" t="s">
        <v>278</v>
      </c>
      <c r="F15" s="195" t="s">
        <v>279</v>
      </c>
      <c r="L15" s="130"/>
      <c r="M15" s="130"/>
      <c r="N15" s="130"/>
      <c r="O15" s="130"/>
      <c r="P15" s="130"/>
      <c r="Q15" s="62"/>
    </row>
    <row r="16" spans="1:30" s="24" customFormat="1" ht="15.75">
      <c r="A16" s="62"/>
      <c r="B16" s="188" t="s">
        <v>358</v>
      </c>
      <c r="C16" s="189" t="s">
        <v>280</v>
      </c>
      <c r="D16" s="130"/>
      <c r="E16" s="194" t="s">
        <v>281</v>
      </c>
      <c r="F16" s="195" t="s">
        <v>282</v>
      </c>
      <c r="G16" s="130"/>
      <c r="H16" s="139"/>
      <c r="I16" s="139"/>
      <c r="J16" s="139"/>
      <c r="K16" s="130"/>
      <c r="L16" s="130"/>
      <c r="M16" s="130"/>
      <c r="N16" s="130"/>
      <c r="O16" s="130"/>
      <c r="P16" s="130"/>
      <c r="Q16" s="62"/>
    </row>
    <row r="17" spans="1:18" ht="15.75">
      <c r="A17" s="62"/>
      <c r="B17" s="190" t="s">
        <v>359</v>
      </c>
      <c r="C17" s="191" t="s">
        <v>283</v>
      </c>
      <c r="D17" s="62"/>
      <c r="E17" s="196" t="s">
        <v>284</v>
      </c>
      <c r="F17" s="197" t="s">
        <v>285</v>
      </c>
      <c r="G17" s="62"/>
      <c r="H17" s="62"/>
      <c r="I17" s="62"/>
      <c r="J17" s="62"/>
      <c r="K17" s="62"/>
      <c r="L17" s="62"/>
      <c r="M17" s="62"/>
      <c r="N17" s="62"/>
      <c r="O17" s="62"/>
      <c r="P17" s="62"/>
      <c r="Q17" s="62"/>
      <c r="R17" s="24"/>
    </row>
    <row r="18" spans="1:18" ht="15.75">
      <c r="A18" s="62"/>
      <c r="B18" s="62"/>
      <c r="C18" s="62"/>
      <c r="D18" s="62"/>
      <c r="E18" s="198" t="s">
        <v>360</v>
      </c>
      <c r="F18" s="191" t="s">
        <v>286</v>
      </c>
      <c r="G18" s="25"/>
      <c r="H18" s="25"/>
      <c r="I18" s="25"/>
      <c r="J18" s="25"/>
      <c r="K18" s="25"/>
      <c r="L18" s="62"/>
      <c r="M18" s="62"/>
      <c r="N18" s="62"/>
      <c r="O18" s="62"/>
      <c r="P18" s="62"/>
      <c r="Q18" s="62"/>
      <c r="R18" s="24"/>
    </row>
    <row r="19" spans="1:18">
      <c r="A19" s="62"/>
      <c r="B19" s="62"/>
      <c r="C19" s="62"/>
      <c r="D19" s="62"/>
      <c r="E19" s="46"/>
      <c r="F19" s="46"/>
      <c r="G19" s="130"/>
      <c r="H19" s="199" t="s">
        <v>287</v>
      </c>
      <c r="I19" s="200" t="s">
        <v>288</v>
      </c>
      <c r="J19" s="201" t="s">
        <v>289</v>
      </c>
      <c r="K19" s="120"/>
      <c r="L19" s="62"/>
      <c r="M19" s="62"/>
      <c r="N19" s="62"/>
      <c r="O19" s="62"/>
      <c r="P19" s="62"/>
      <c r="Q19" s="62"/>
      <c r="R19" s="24"/>
    </row>
    <row r="20" spans="1:18" ht="26.25">
      <c r="A20" s="62"/>
      <c r="B20" s="62"/>
      <c r="C20" s="62"/>
      <c r="D20" s="62"/>
      <c r="E20" s="491" t="s">
        <v>290</v>
      </c>
      <c r="F20" s="492"/>
      <c r="G20" s="130"/>
      <c r="H20" s="202" t="s">
        <v>291</v>
      </c>
      <c r="I20" s="203">
        <v>0.36499999999999999</v>
      </c>
      <c r="J20" s="204">
        <v>4.9599999999999998E-2</v>
      </c>
      <c r="K20" s="121"/>
      <c r="L20" s="62"/>
      <c r="M20" s="62"/>
      <c r="N20" s="62"/>
      <c r="O20" s="62"/>
      <c r="P20" s="62"/>
      <c r="Q20" s="62"/>
      <c r="R20" s="24"/>
    </row>
    <row r="21" spans="1:18">
      <c r="A21" s="24"/>
      <c r="B21" s="24"/>
      <c r="C21" s="24"/>
      <c r="D21" s="24"/>
      <c r="E21" s="192" t="s">
        <v>292</v>
      </c>
      <c r="F21" s="186" t="s">
        <v>293</v>
      </c>
      <c r="G21" s="130"/>
      <c r="H21" s="202" t="s">
        <v>294</v>
      </c>
      <c r="I21" s="203">
        <v>5.8000000000000003E-2</v>
      </c>
      <c r="J21" s="204" t="s">
        <v>295</v>
      </c>
      <c r="K21" s="121"/>
      <c r="L21" s="24"/>
      <c r="M21" s="24"/>
      <c r="N21" s="24"/>
      <c r="O21" s="24"/>
      <c r="P21" s="24"/>
      <c r="Q21" s="24"/>
      <c r="R21" s="24"/>
    </row>
    <row r="22" spans="1:18" ht="26.25">
      <c r="A22" s="24"/>
      <c r="B22" s="24"/>
      <c r="C22" s="24"/>
      <c r="D22" s="24"/>
      <c r="E22" s="193" t="s">
        <v>296</v>
      </c>
      <c r="F22" s="161" t="s">
        <v>297</v>
      </c>
      <c r="G22" s="130"/>
      <c r="H22" s="205" t="s">
        <v>298</v>
      </c>
      <c r="I22" s="206">
        <v>0.06</v>
      </c>
      <c r="J22" s="207">
        <v>1E-3</v>
      </c>
      <c r="K22" s="121"/>
      <c r="L22" s="24"/>
      <c r="M22" s="24"/>
      <c r="N22" s="24"/>
      <c r="O22" s="24"/>
      <c r="P22" s="24"/>
      <c r="Q22" s="24"/>
      <c r="R22" s="24"/>
    </row>
    <row r="23" spans="1:18" ht="33" customHeight="1">
      <c r="A23" s="24"/>
      <c r="B23" s="24"/>
      <c r="C23" s="24"/>
      <c r="D23" s="24"/>
      <c r="E23" s="194" t="s">
        <v>299</v>
      </c>
      <c r="F23" s="195" t="s">
        <v>300</v>
      </c>
      <c r="G23" s="130"/>
      <c r="H23" s="493" t="s">
        <v>301</v>
      </c>
      <c r="I23" s="493"/>
      <c r="J23" s="493"/>
      <c r="K23" s="122"/>
      <c r="L23" s="24"/>
      <c r="M23" s="24"/>
      <c r="N23" s="24"/>
      <c r="O23" s="24"/>
      <c r="P23" s="24"/>
      <c r="Q23" s="24"/>
      <c r="R23" s="24"/>
    </row>
    <row r="24" spans="1:18">
      <c r="A24" s="24"/>
      <c r="B24" s="24"/>
      <c r="C24" s="24"/>
      <c r="D24" s="24"/>
      <c r="E24" s="194" t="s">
        <v>302</v>
      </c>
      <c r="F24" s="195" t="s">
        <v>303</v>
      </c>
      <c r="G24" s="24"/>
      <c r="H24" s="24"/>
      <c r="I24" s="24"/>
      <c r="J24" s="24"/>
      <c r="K24" s="24"/>
      <c r="L24" s="24"/>
      <c r="M24" s="24"/>
      <c r="N24" s="24"/>
      <c r="O24" s="24"/>
      <c r="P24" s="24"/>
      <c r="Q24" s="24"/>
      <c r="R24" s="24"/>
    </row>
    <row r="25" spans="1:18">
      <c r="A25" s="24"/>
      <c r="B25" s="24"/>
      <c r="C25" s="24"/>
      <c r="D25" s="24"/>
      <c r="E25" s="194" t="s">
        <v>304</v>
      </c>
      <c r="F25" s="195" t="s">
        <v>305</v>
      </c>
      <c r="G25" s="24"/>
      <c r="H25" s="24"/>
      <c r="I25" s="24"/>
      <c r="J25" s="24"/>
      <c r="K25" s="24"/>
      <c r="L25" s="24"/>
      <c r="M25" s="24"/>
      <c r="N25" s="24"/>
      <c r="O25" s="24"/>
      <c r="P25" s="24"/>
      <c r="Q25" s="24"/>
      <c r="R25" s="24"/>
    </row>
    <row r="26" spans="1:18">
      <c r="A26" s="24"/>
      <c r="B26" s="24"/>
      <c r="C26" s="24"/>
      <c r="D26" s="24"/>
      <c r="E26" s="196" t="s">
        <v>306</v>
      </c>
      <c r="F26" s="197" t="s">
        <v>307</v>
      </c>
      <c r="G26" s="24"/>
      <c r="H26" s="24"/>
      <c r="I26" s="24"/>
      <c r="J26" s="24"/>
      <c r="K26" s="24"/>
      <c r="L26" s="24"/>
      <c r="M26" s="24"/>
      <c r="N26" s="24"/>
      <c r="O26" s="24"/>
      <c r="P26" s="24"/>
      <c r="Q26" s="24"/>
      <c r="R26" s="24"/>
    </row>
    <row r="27" spans="1:18">
      <c r="A27" s="24"/>
      <c r="B27" s="24"/>
      <c r="C27" s="24"/>
      <c r="D27" s="24"/>
      <c r="E27" s="198" t="s">
        <v>308</v>
      </c>
      <c r="F27" s="191" t="s">
        <v>309</v>
      </c>
      <c r="G27" s="24"/>
      <c r="H27" s="24"/>
      <c r="I27" s="24"/>
      <c r="J27" s="24"/>
      <c r="K27" s="24"/>
      <c r="L27" s="24"/>
      <c r="M27" s="24"/>
      <c r="N27" s="24"/>
      <c r="O27" s="24"/>
      <c r="P27" s="24"/>
      <c r="Q27" s="24"/>
      <c r="R27" s="24"/>
    </row>
    <row r="28" spans="1:18" ht="30" customHeight="1">
      <c r="A28" s="24"/>
      <c r="B28" s="24"/>
      <c r="C28" s="24"/>
      <c r="D28" s="24"/>
      <c r="E28" s="493" t="s">
        <v>310</v>
      </c>
      <c r="F28" s="493"/>
      <c r="G28" s="24"/>
      <c r="H28" s="24"/>
      <c r="I28" s="24"/>
      <c r="J28" s="24"/>
      <c r="K28" s="24"/>
      <c r="L28" s="24"/>
      <c r="M28" s="24"/>
      <c r="N28" s="24"/>
      <c r="O28" s="24"/>
      <c r="P28" s="24"/>
      <c r="Q28" s="24"/>
      <c r="R28" s="24"/>
    </row>
    <row r="29" spans="1:18">
      <c r="A29" s="24"/>
      <c r="B29" s="24"/>
      <c r="C29" s="24"/>
      <c r="D29" s="24"/>
      <c r="E29" s="24"/>
      <c r="F29" s="24"/>
      <c r="G29" s="24"/>
      <c r="H29" s="24"/>
      <c r="I29" s="24"/>
      <c r="J29" s="24"/>
      <c r="K29" s="24"/>
      <c r="L29" s="24"/>
      <c r="M29" s="24"/>
      <c r="N29" s="24"/>
      <c r="O29" s="24"/>
      <c r="P29" s="24"/>
      <c r="Q29" s="24"/>
      <c r="R29" s="24"/>
    </row>
    <row r="30" spans="1:18">
      <c r="A30" s="24"/>
      <c r="B30" s="24"/>
      <c r="C30" s="24"/>
      <c r="D30" s="24"/>
      <c r="E30" s="62"/>
      <c r="F30" s="62"/>
      <c r="G30" s="62"/>
      <c r="H30" s="62"/>
      <c r="I30" s="62"/>
      <c r="J30" s="62"/>
      <c r="K30" s="62"/>
      <c r="L30" s="24"/>
      <c r="M30" s="24"/>
      <c r="N30" s="24"/>
      <c r="O30" s="24"/>
      <c r="P30" s="24"/>
      <c r="Q30" s="24"/>
      <c r="R30" s="24"/>
    </row>
    <row r="31" spans="1:18" ht="15" customHeight="1">
      <c r="A31" s="24"/>
      <c r="B31" s="24"/>
      <c r="C31" s="24"/>
      <c r="D31" s="24"/>
      <c r="E31" s="124"/>
      <c r="F31" s="124"/>
      <c r="G31" s="124"/>
      <c r="H31" s="125"/>
      <c r="I31" s="125"/>
      <c r="J31" s="124"/>
      <c r="K31" s="124"/>
      <c r="L31" s="123"/>
      <c r="M31" s="24"/>
      <c r="N31" s="24"/>
      <c r="O31" s="24"/>
      <c r="P31" s="24"/>
      <c r="Q31" s="24"/>
      <c r="R31" s="24"/>
    </row>
    <row r="32" spans="1:18">
      <c r="A32" s="24"/>
      <c r="B32" s="470" t="s">
        <v>311</v>
      </c>
      <c r="C32" s="471" t="s">
        <v>366</v>
      </c>
      <c r="D32" s="469" t="s">
        <v>368</v>
      </c>
      <c r="E32" s="469"/>
      <c r="F32" s="471" t="s">
        <v>370</v>
      </c>
      <c r="G32" s="465"/>
      <c r="H32" s="62"/>
      <c r="I32" s="62"/>
      <c r="J32" s="62"/>
      <c r="K32" s="62"/>
      <c r="L32" s="24"/>
      <c r="M32" s="24"/>
      <c r="N32" s="24"/>
      <c r="O32" s="24"/>
      <c r="P32" s="24"/>
      <c r="Q32" s="24"/>
      <c r="R32" s="24"/>
    </row>
    <row r="33" spans="1:12">
      <c r="A33" s="24"/>
      <c r="B33" s="476"/>
      <c r="C33" s="472"/>
      <c r="D33" s="208" t="s">
        <v>367</v>
      </c>
      <c r="E33" s="208" t="s">
        <v>369</v>
      </c>
      <c r="F33" s="208" t="s">
        <v>367</v>
      </c>
      <c r="G33" s="209" t="s">
        <v>369</v>
      </c>
      <c r="H33" s="62"/>
      <c r="I33" s="62"/>
      <c r="J33" s="62"/>
      <c r="K33" s="62"/>
      <c r="L33" s="24"/>
    </row>
    <row r="34" spans="1:12">
      <c r="A34" s="24"/>
      <c r="B34" s="163" t="s">
        <v>312</v>
      </c>
      <c r="C34" s="210">
        <v>1.1999999999999999E-3</v>
      </c>
      <c r="D34" s="210" t="s">
        <v>313</v>
      </c>
      <c r="E34" s="211" t="s">
        <v>314</v>
      </c>
      <c r="F34" s="211" t="s">
        <v>315</v>
      </c>
      <c r="G34" s="197" t="s">
        <v>316</v>
      </c>
      <c r="H34" s="62"/>
      <c r="I34" s="62"/>
      <c r="J34" s="62"/>
      <c r="K34" s="62"/>
      <c r="L34" s="24"/>
    </row>
    <row r="35" spans="1:12">
      <c r="A35" s="24"/>
      <c r="B35" s="163" t="s">
        <v>317</v>
      </c>
      <c r="C35" s="210" t="s">
        <v>318</v>
      </c>
      <c r="D35" s="210" t="s">
        <v>319</v>
      </c>
      <c r="E35" s="210" t="s">
        <v>320</v>
      </c>
      <c r="F35" s="210" t="s">
        <v>321</v>
      </c>
      <c r="G35" s="212" t="s">
        <v>322</v>
      </c>
      <c r="H35" s="24"/>
      <c r="I35" s="24"/>
      <c r="J35" s="24"/>
      <c r="K35" s="24"/>
      <c r="L35" s="24"/>
    </row>
    <row r="36" spans="1:12">
      <c r="A36" s="24"/>
      <c r="B36" s="163" t="s">
        <v>323</v>
      </c>
      <c r="C36" s="210">
        <v>3.1600000000000003E-2</v>
      </c>
      <c r="D36" s="210" t="s">
        <v>324</v>
      </c>
      <c r="E36" s="210" t="s">
        <v>325</v>
      </c>
      <c r="F36" s="210" t="s">
        <v>326</v>
      </c>
      <c r="G36" s="212" t="s">
        <v>327</v>
      </c>
      <c r="H36" s="24"/>
      <c r="I36" s="24"/>
      <c r="J36" s="24"/>
      <c r="K36" s="24"/>
      <c r="L36" s="24"/>
    </row>
    <row r="37" spans="1:12">
      <c r="A37" s="24"/>
      <c r="B37" s="163" t="s">
        <v>328</v>
      </c>
      <c r="C37" s="210">
        <v>5.0000000000000001E-3</v>
      </c>
      <c r="D37" s="210" t="s">
        <v>329</v>
      </c>
      <c r="E37" s="210" t="s">
        <v>330</v>
      </c>
      <c r="F37" s="210" t="s">
        <v>331</v>
      </c>
      <c r="G37" s="212" t="s">
        <v>332</v>
      </c>
      <c r="H37" s="24"/>
      <c r="I37" s="24"/>
      <c r="J37" s="24"/>
      <c r="K37" s="24"/>
      <c r="L37" s="24"/>
    </row>
    <row r="38" spans="1:12">
      <c r="A38" s="24"/>
      <c r="B38" s="213" t="s">
        <v>44</v>
      </c>
      <c r="C38" s="214" t="s">
        <v>333</v>
      </c>
      <c r="D38" s="214" t="s">
        <v>334</v>
      </c>
      <c r="E38" s="214" t="s">
        <v>335</v>
      </c>
      <c r="F38" s="214" t="s">
        <v>336</v>
      </c>
      <c r="G38" s="215" t="s">
        <v>337</v>
      </c>
      <c r="H38" s="24"/>
      <c r="I38" s="24"/>
      <c r="J38" s="24"/>
      <c r="K38" s="24"/>
      <c r="L38" s="24"/>
    </row>
    <row r="39" spans="1:12" ht="15.75">
      <c r="A39" s="24"/>
      <c r="B39" s="172" t="s">
        <v>371</v>
      </c>
      <c r="C39" s="172"/>
      <c r="D39" s="172"/>
      <c r="E39" s="172"/>
      <c r="F39" s="172"/>
      <c r="G39" s="172"/>
      <c r="H39" s="24"/>
      <c r="I39" s="24"/>
      <c r="J39" s="24"/>
      <c r="K39" s="24"/>
      <c r="L39" s="24"/>
    </row>
  </sheetData>
  <mergeCells count="21">
    <mergeCell ref="H23:J23"/>
    <mergeCell ref="K2:S2"/>
    <mergeCell ref="K3:S4"/>
    <mergeCell ref="K5:S6"/>
    <mergeCell ref="K7:S8"/>
    <mergeCell ref="K9:S9"/>
    <mergeCell ref="K10:S10"/>
    <mergeCell ref="K11:S11"/>
    <mergeCell ref="K12:S12"/>
    <mergeCell ref="K13:S13"/>
    <mergeCell ref="K14:S14"/>
    <mergeCell ref="B3:I8"/>
    <mergeCell ref="B2:I2"/>
    <mergeCell ref="B32:B33"/>
    <mergeCell ref="C32:C33"/>
    <mergeCell ref="D32:E32"/>
    <mergeCell ref="F32:G32"/>
    <mergeCell ref="B11:C11"/>
    <mergeCell ref="E11:F11"/>
    <mergeCell ref="E20:F20"/>
    <mergeCell ref="E28:F2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C86DB691B961459C745A41E2F6CDD0" ma:contentTypeVersion="4" ma:contentTypeDescription="Create a new document." ma:contentTypeScope="" ma:versionID="53f6d624e4451c9d3a61bb475e2de7fd">
  <xsd:schema xmlns:xsd="http://www.w3.org/2001/XMLSchema" xmlns:xs="http://www.w3.org/2001/XMLSchema" xmlns:p="http://schemas.microsoft.com/office/2006/metadata/properties" xmlns:ns2="79a1491c-f3de-495a-a73e-f820eaa8aa89" targetNamespace="http://schemas.microsoft.com/office/2006/metadata/properties" ma:root="true" ma:fieldsID="b2894d1aabb2e20740d4c0973f6c1840" ns2:_="">
    <xsd:import namespace="79a1491c-f3de-495a-a73e-f820eaa8aa8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a1491c-f3de-495a-a73e-f820eaa8aa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51FE99-5B19-4A78-8C68-DB8C532729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a1491c-f3de-495a-a73e-f820eaa8aa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8D3A307-A2BC-4B43-9312-447F402566B5}">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E20927F3-1979-4511-9714-839F248F48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Cover Sheet</vt:lpstr>
      <vt:lpstr>Direct air capture</vt:lpstr>
      <vt:lpstr>BECCS</vt:lpstr>
      <vt:lpstr>Afforestation</vt:lpstr>
      <vt:lpstr>Enhanced weathering</vt:lpstr>
      <vt:lpstr>btblfn0015</vt:lpstr>
      <vt:lpstr>btblfn0025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Sunny</dc:creator>
  <cp:keywords/>
  <dc:description/>
  <cp:lastModifiedBy>Similä Lassi</cp:lastModifiedBy>
  <cp:revision/>
  <dcterms:created xsi:type="dcterms:W3CDTF">2020-07-12T12:14:36Z</dcterms:created>
  <dcterms:modified xsi:type="dcterms:W3CDTF">2022-10-26T09:31:49Z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0x0101007AC86DB691B961459C745A41E2F6CDD0</vt:lpwstr>
  </property>
</Properties>
</file>